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420" activeTab="0"/>
  </bookViews>
  <sheets>
    <sheet name="Arkusz1" sheetId="1" r:id="rId1"/>
  </sheets>
  <definedNames>
    <definedName name="_xlnm.Print_Area" localSheetId="0">'Arkusz1'!$A$1:$T$345</definedName>
    <definedName name="_xlnm.Print_Titles" localSheetId="0">'Arkusz1'!$1:$4</definedName>
  </definedNames>
  <calcPr fullCalcOnLoad="1"/>
</workbook>
</file>

<file path=xl/sharedStrings.xml><?xml version="1.0" encoding="utf-8"?>
<sst xmlns="http://schemas.openxmlformats.org/spreadsheetml/2006/main" count="1280" uniqueCount="317">
  <si>
    <r>
      <t>Bilansowa</t>
    </r>
    <r>
      <rPr>
        <b/>
        <sz val="14"/>
        <rFont val="Arial CE"/>
        <family val="2"/>
      </rPr>
      <t xml:space="preserve"> ewidencja analityczna Województwa Lubelskiego
2015 r.</t>
    </r>
  </si>
  <si>
    <t>Lp.</t>
  </si>
  <si>
    <t>Ewidencja</t>
  </si>
  <si>
    <t>Nazwa jednostki</t>
  </si>
  <si>
    <t>Numer działki</t>
  </si>
  <si>
    <t>Powierzchnia zbytej, nabytej, przeszacowanej działki       [ha]</t>
  </si>
  <si>
    <t>Adres nieruchomości</t>
  </si>
  <si>
    <t xml:space="preserve">Numer decyzji/aktu nabycia lub zbycia </t>
  </si>
  <si>
    <t>Data sprzedaży /nabycia/ zbycia/ przeszacowania        (dd.mm.rr.)</t>
  </si>
  <si>
    <t>Wartość sprzedaży /nabycia
lub wartość przeszacowania                                              [zł]</t>
  </si>
  <si>
    <t>Wartość przyjęta do ewidencji [zł]</t>
  </si>
  <si>
    <t>Uwagi</t>
  </si>
  <si>
    <t>grunt                                                                  [ grupa 0 ]</t>
  </si>
  <si>
    <t>budynki                                                                           [ grupa 1 ]</t>
  </si>
  <si>
    <t>lokale                                                                                   [ grupa 1 ]</t>
  </si>
  <si>
    <t>budowle                   [ grupa 2 ]</t>
  </si>
  <si>
    <t>kotły i maszyny energetyczne                      [ grupa 3 ]</t>
  </si>
  <si>
    <t>maszyny, urządzenia i aparaty ogólnego zastosowania                         [ grupa 4 ]</t>
  </si>
  <si>
    <t>specjalistyczne maszyny, urzadzenia i aparaty             [grupa 5 ]</t>
  </si>
  <si>
    <t>urządzenia techniczne                    [ grupa 6]</t>
  </si>
  <si>
    <t>środki transportu                     [ grupa 7 ]</t>
  </si>
  <si>
    <t>narzędzia, przyczepy, ruchomości i wyposażenie                     [ grupa 8 ]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</si>
  <si>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</si>
  <si>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</si>
  <si>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</si>
  <si>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</si>
  <si>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</si>
  <si>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</si>
  <si>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</si>
  <si>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</si>
  <si>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</si>
  <si>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</si>
  <si>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</si>
  <si>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</si>
  <si>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</si>
  <si>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</si>
  <si>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</si>
  <si>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</si>
  <si>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</si>
  <si>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</si>
  <si>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</si>
  <si>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-</t>
  </si>
  <si>
    <t>Nabycie:</t>
  </si>
  <si>
    <t>Zbycie:</t>
  </si>
  <si>
    <t>Przeszacowania, aktualizacje wycen:</t>
  </si>
  <si>
    <t>_</t>
  </si>
  <si>
    <t>Styczeń 2016 r.</t>
  </si>
  <si>
    <t>Suma na dzień 31 stycznia 2016 r.:</t>
  </si>
  <si>
    <t>Luty 2016 r.</t>
  </si>
  <si>
    <t>Suma na dzień 28 lutego 2016 r.:</t>
  </si>
  <si>
    <t>Marzec 2016 r.</t>
  </si>
  <si>
    <t>Suma na dzień 31 marca 2016 r.:</t>
  </si>
  <si>
    <t>Suma na dzień 30 kwietnia 2016 r.:</t>
  </si>
  <si>
    <t xml:space="preserve">Kwiecień 2016 r.      </t>
  </si>
  <si>
    <t>Maj 2016 r.</t>
  </si>
  <si>
    <t>Suma na dzień 31 maja 2016 r.:</t>
  </si>
  <si>
    <t>Czerwiec 2016 r.</t>
  </si>
  <si>
    <t>Suma na dzień 30 czerwca 2016:</t>
  </si>
  <si>
    <t>Lipiec 2016 r.</t>
  </si>
  <si>
    <t>Suma na dzień 31 lipca 2016:</t>
  </si>
  <si>
    <t>Sierpień 2016 r.</t>
  </si>
  <si>
    <t>Suma na dzień 31 sierpnia 2016 r.:</t>
  </si>
  <si>
    <t>Wrzesień 2016 r.</t>
  </si>
  <si>
    <t>Suma na dzień 30 września 2016 r.:</t>
  </si>
  <si>
    <t>Październik 2016 r.</t>
  </si>
  <si>
    <t>Suma na dzień 31 października 2016 r.:</t>
  </si>
  <si>
    <t>Listopad 2016 r.</t>
  </si>
  <si>
    <t>Suma na dzień 30 listopada 2016 r.:</t>
  </si>
  <si>
    <t>Grudzień 2016 r.</t>
  </si>
  <si>
    <t>Suma na dzień 31 grudnia 2016 r.:</t>
  </si>
  <si>
    <t>90/2</t>
  </si>
  <si>
    <t xml:space="preserve"> Województwo Lubelskie</t>
  </si>
  <si>
    <t>5/4 (udział 1571/12064)</t>
  </si>
  <si>
    <t>ul. Lubomelska 1-3, 20-072 Lublin</t>
  </si>
  <si>
    <t xml:space="preserve">protokół zd.-odb. z dnia 26.01.2016 r. </t>
  </si>
  <si>
    <t>26.01.2016</t>
  </si>
  <si>
    <t>z dniem 26.01 2016 r. przekazanie do ewidencji bilansowej ZNW w Lublinie</t>
  </si>
  <si>
    <t>Suma na dzień 31 grudnia 2015 r.:</t>
  </si>
  <si>
    <t>32/4</t>
  </si>
  <si>
    <t>33/1</t>
  </si>
  <si>
    <t>34/4</t>
  </si>
  <si>
    <t>56/4</t>
  </si>
  <si>
    <t>48</t>
  </si>
  <si>
    <t>53/2</t>
  </si>
  <si>
    <t>53/3</t>
  </si>
  <si>
    <t>90/3</t>
  </si>
  <si>
    <t>ul. Cerkiewna, Lublin</t>
  </si>
  <si>
    <t>ul. Ruska i Cerkiewna, Lublin</t>
  </si>
  <si>
    <t>ul. Nadstawna 3, Lublin</t>
  </si>
  <si>
    <t>Al. Tysiąclecia 8A, Lublin</t>
  </si>
  <si>
    <t>Rep. A NR 671/2016 z dnia 09.02.2016 r.</t>
  </si>
  <si>
    <t>07.03.2016</t>
  </si>
  <si>
    <t>wobec spłaty pożyczki wynikajacej z umowy pożyczki zawartej w dniu 24.11.2012 r. przeniesienie prawa użytkowania wieczystego na rzecz spólki Lubelskie Dworce S.A.</t>
  </si>
  <si>
    <t xml:space="preserve">protokół zd.-odb. z dnia 29.02.2016 r. </t>
  </si>
  <si>
    <t>04.03.2016</t>
  </si>
  <si>
    <t>z dniem 26.01 2016 r. przekazanie do ewidencji bilansowej ZNW w Lublinie, do dnia 29.02.2016 r. była w ewidencji bil. ZNW w Lublinie</t>
  </si>
  <si>
    <t>budynek biurowy</t>
  </si>
  <si>
    <t>Rep. A Nr 1377/2016 z dnia 22.02.2016 r., protokół zd.-odb. z dnia 29.02.2016 r.</t>
  </si>
  <si>
    <t>darowizna na rzecz Skarbu Państwa</t>
  </si>
  <si>
    <t>dźwig</t>
  </si>
  <si>
    <t>budynek garażowy</t>
  </si>
  <si>
    <t>94 (udz. 698224469368/1083246797322)</t>
  </si>
  <si>
    <t>33/15</t>
  </si>
  <si>
    <t>ul. Karłowicza 4, Lublin</t>
  </si>
  <si>
    <t>ul. Karłowicza, Lublin</t>
  </si>
  <si>
    <t>80/43</t>
  </si>
  <si>
    <t>nieruchomość otrzymana w darowiźnie od Skarbu Państwa</t>
  </si>
  <si>
    <t>dnia 29.02.2016 r. przekazane do ZNW w Lublinie</t>
  </si>
  <si>
    <t>80/18</t>
  </si>
  <si>
    <t>55/42</t>
  </si>
  <si>
    <t xml:space="preserve"> ul. Szpitalna 53, 22-100 Chełm</t>
  </si>
  <si>
    <t>protokół zd.-odb. z dnia 29.04.2016 r.</t>
  </si>
  <si>
    <t>06.05.2016</t>
  </si>
  <si>
    <t>55/45</t>
  </si>
  <si>
    <t>ul. Ceramiczna 3d, 22-100 Chełm</t>
  </si>
  <si>
    <t>budynek magazynu K- 150</t>
  </si>
  <si>
    <t>Kocioł co w K-150</t>
  </si>
  <si>
    <t>Kocioł wodny w K-150</t>
  </si>
  <si>
    <t>ogrodzenie siatką szpital</t>
  </si>
  <si>
    <t>do dnia 29.04.2016 r. była w ewidencji bilansowej ZNW w Lublinie</t>
  </si>
  <si>
    <t>Województwo Lubelskie</t>
  </si>
  <si>
    <t>dnia 29.04.2016 r. przekazana do ewidencji bilansowej Zarządu Dróg Wojewódzkich w Lublinie</t>
  </si>
  <si>
    <t>oświadczenie z dnia 25.01.2016 r. o przeniesieniu prawa własności przedmiotu do umowy leasingu finansowego Nr LUBLIN/BY/122429/2011 z dnia 07.06.2011 r.</t>
  </si>
  <si>
    <t xml:space="preserve">przeniesienie prawa własności pojazdów szynowych: EN57AL-3006, EN57AL-3007, EN57AL-3008, EN57AL-3009, N57AL-3010 na rzecz Województwa Lubelskiego (pojazdy były w leasingu finansowym do dnia 31.12.2015 r.)    </t>
  </si>
  <si>
    <t>120/1</t>
  </si>
  <si>
    <t>4/13 i 54</t>
  </si>
  <si>
    <t>Plac Tetralny 1</t>
  </si>
  <si>
    <t>F VAT NR 4/01/2016/SP z dnia 22.01.2016 r.</t>
  </si>
  <si>
    <t xml:space="preserve">25.02.2016 </t>
  </si>
  <si>
    <t>zwiększenie wartości budynku Teatru Muzycznego, Filharmonii i CSK w Lublinie (wykonanie fasady multimedialnej)</t>
  </si>
  <si>
    <t>115/6</t>
  </si>
  <si>
    <t>1110/5</t>
  </si>
  <si>
    <t>gm. Sitno, Obręb 13-Sitno</t>
  </si>
  <si>
    <t>GP.6831.1.2015 z dnia 10.02.2015 r.</t>
  </si>
  <si>
    <t>25.05.2016</t>
  </si>
  <si>
    <t xml:space="preserve"> podział na 1110/9 o pow. 0,2300 ha i 1110/10 o pow. 13,3200 ha</t>
  </si>
  <si>
    <t>1110/9</t>
  </si>
  <si>
    <t>1110/10</t>
  </si>
  <si>
    <t>powstała z podziału dz. nr 1110/5</t>
  </si>
  <si>
    <t>123/1</t>
  </si>
  <si>
    <t>7/5</t>
  </si>
  <si>
    <t xml:space="preserve">   ul. Grottgera 4,            20-031 Lublin</t>
  </si>
  <si>
    <t>OT nr 01B/2016/DM z dnia 29.04.2016 r.</t>
  </si>
  <si>
    <t xml:space="preserve">04.05.2016 </t>
  </si>
  <si>
    <t>zwiększenie systemu kontroli dostępu w siedzibie Urzędu Marszałkowskiego</t>
  </si>
  <si>
    <t>budynek hotelu</t>
  </si>
  <si>
    <t>drogi i place</t>
  </si>
  <si>
    <t>murek oporowy</t>
  </si>
  <si>
    <t>ogrodzenie</t>
  </si>
  <si>
    <t>sieć ciepłownicza</t>
  </si>
  <si>
    <t>zewnętrzna sieć wodociągowa</t>
  </si>
  <si>
    <t>kocioł gazowy VIESSMANN VITOPLEX nr 1</t>
  </si>
  <si>
    <t>kocioł gazowy VIESSMANN VITOPLEX nr 2</t>
  </si>
  <si>
    <t>podgrzewacz pojemnościowy VIESSMANN nr 1</t>
  </si>
  <si>
    <t>podgrzewacz pojemnościowy VIESSMANN nr 2</t>
  </si>
  <si>
    <t>01.06.2016</t>
  </si>
  <si>
    <t>Rep. A Nr 3508/2016 z dnia 11.05.2016 r., protokół zd.-odb. z dnia 31.05.2016 r.</t>
  </si>
  <si>
    <t>nabycie od LODR w Konskowoli dnia 31.05.2016 r. na podstawie aktu notarialnego dot. zrzeczenia się prawa użytkowania wieczystego gruntu</t>
  </si>
  <si>
    <t>protokól zd.-odb. z dnia 31.05.2016 r.</t>
  </si>
  <si>
    <t>01.05.2016</t>
  </si>
  <si>
    <t>powstała z podziału dz. nr 1110/5, 31.05.2016 r. przekazanie do ZNW w Lublinie</t>
  </si>
  <si>
    <t>80/51</t>
  </si>
  <si>
    <t>4/5</t>
  </si>
  <si>
    <t>ul. Skłodowskiej 9A, Lublin</t>
  </si>
  <si>
    <t>umowa użyczenia z dnia 31.05.2016 r., protokół zd.-odb. z dnia 31.05.2016 r.</t>
  </si>
  <si>
    <t>13.06.2016</t>
  </si>
  <si>
    <t xml:space="preserve">do dnia 31.05.2016 r. była w ewidencji bilansowej ZNW w Lublinie - 31.05.2016 r. przekazana do używania CSK w Lublinie </t>
  </si>
  <si>
    <t>OT nr 02B/2016/DM z dnia 25.05.2016 r.</t>
  </si>
  <si>
    <t>06.06.2016</t>
  </si>
  <si>
    <t>zwiększenie wartości budynku Urzędu Marszałkowskiego</t>
  </si>
  <si>
    <t>Suma wszystkiego</t>
  </si>
  <si>
    <t>gm. Biała Podlaska, Obręb 39-Wilczyn</t>
  </si>
  <si>
    <t>110/1</t>
  </si>
  <si>
    <t>115/4</t>
  </si>
  <si>
    <t>18.07.2016</t>
  </si>
  <si>
    <t>wartość gruntu znajduje się w ewidencji bilansowej UM</t>
  </si>
  <si>
    <t>garaż</t>
  </si>
  <si>
    <t>oczyszcalnia scieków</t>
  </si>
  <si>
    <t>nabycie od LODR w Konskowoli dnia 06.07.2016 r. na podstawie aktu notarialnego dot. zrzeczenia się prawa użytkowania wieczystego gruntu</t>
  </si>
  <si>
    <t>j.w.</t>
  </si>
  <si>
    <t>124/2</t>
  </si>
  <si>
    <t>Rep. A NR 3464/2016 z dnia 29.06.2016 r., protokół zd.-odb. z dnia 06.07.2016 r.</t>
  </si>
  <si>
    <t>budynek CEER</t>
  </si>
  <si>
    <t>budynek dydaktyczny z częścią mieszkalną</t>
  </si>
  <si>
    <t>1110/3</t>
  </si>
  <si>
    <t>oświetlenie oczyszczalni</t>
  </si>
  <si>
    <t>oczyszczalnia Bioblok</t>
  </si>
  <si>
    <t>drogi i place oczyszczalni</t>
  </si>
  <si>
    <t>przyłącze wodociągowe</t>
  </si>
  <si>
    <t>budynek oczyszczalni</t>
  </si>
  <si>
    <t>linia NN oczyszczalni</t>
  </si>
  <si>
    <t>ogrodzenie oczyszczalni</t>
  </si>
  <si>
    <t>kanalizacja zewnętrzna oczyszczalni</t>
  </si>
  <si>
    <t>poletka osadowe</t>
  </si>
  <si>
    <t>przepompownia ścieków</t>
  </si>
  <si>
    <t>magazyn ŚOR</t>
  </si>
  <si>
    <t>pracownia pszczelarska</t>
  </si>
  <si>
    <t>wiata dla bydła</t>
  </si>
  <si>
    <t>trybuny pod namiotem</t>
  </si>
  <si>
    <t>ustęp suchy nr 1</t>
  </si>
  <si>
    <t>ustęp suchy nr 2</t>
  </si>
  <si>
    <t>wiata na kombajny</t>
  </si>
  <si>
    <t>szopogaraż</t>
  </si>
  <si>
    <t>magazyn</t>
  </si>
  <si>
    <t>wiata na narzędzia</t>
  </si>
  <si>
    <t>Pałac</t>
  </si>
  <si>
    <t>domek WGD</t>
  </si>
  <si>
    <t>drogi dojazdowe</t>
  </si>
  <si>
    <t>plac z kostki brukowej</t>
  </si>
  <si>
    <t>fontanna</t>
  </si>
  <si>
    <t>droga dojazdowa nr 2</t>
  </si>
  <si>
    <t>droga z trylinki</t>
  </si>
  <si>
    <t>drogi i place utwardzone</t>
  </si>
  <si>
    <t>ogrodzenie terenu nr 1</t>
  </si>
  <si>
    <t>ogrodzenie 1279 mb</t>
  </si>
  <si>
    <t>oświetlenie parku</t>
  </si>
  <si>
    <t>drogi i place nr 2</t>
  </si>
  <si>
    <t>zewnętrzne przyłącze kanalizacyjne</t>
  </si>
  <si>
    <t>sieć kanlizacyjna</t>
  </si>
  <si>
    <t>sieć wodno-kanalizacyjna</t>
  </si>
  <si>
    <t>zewnętrzna sieć kanalizacyjna nr 1</t>
  </si>
  <si>
    <t>ogrodzenie ze sztabek</t>
  </si>
  <si>
    <t>zewnętrzna sieć wodociągowa nr 2</t>
  </si>
  <si>
    <t>droga dojazdowa</t>
  </si>
  <si>
    <t>zewnętrzna sieć kanalizacyjna nr 2</t>
  </si>
  <si>
    <t>drogi i podjazdy utwardzone</t>
  </si>
  <si>
    <t>droga przy OSM</t>
  </si>
  <si>
    <t>droga przy wadze</t>
  </si>
  <si>
    <t>parking warsztarowy</t>
  </si>
  <si>
    <t>drogi i chodniki</t>
  </si>
  <si>
    <t>studnia pod pałacem</t>
  </si>
  <si>
    <t>dół gnilny</t>
  </si>
  <si>
    <t>ogrodzenie terenu nr 2</t>
  </si>
  <si>
    <t>zewnętrzna sieć wodno-kanalizacyjna</t>
  </si>
  <si>
    <t>124/3</t>
  </si>
  <si>
    <t>1110/8</t>
  </si>
  <si>
    <t>06.07.2016 r. przekazanie do ewidencji bilansowej Zarządu Nieruchomości Wojewódzkich w Lublinie</t>
  </si>
  <si>
    <t>wiata 7 segmentów</t>
  </si>
  <si>
    <t>29.07.2016</t>
  </si>
  <si>
    <t>Rep. A NR 3464/2016 z dnia 29.06.2016 r., protokół zd.-odb. z dnia 06.07.2016 r., pismo LODR z dnia 16.08.2016 r., znak: DN.060/8/2016</t>
  </si>
  <si>
    <t>zwiększenie wartości przyłącza wodociągowego o 44,49 zł (gr 2) - korekta wartości (błędnie podana przez LODR do protokołu zd.-odb.), które zostało przekazane do ZNW</t>
  </si>
  <si>
    <t>1810/2</t>
  </si>
  <si>
    <t>gm. Końskowola, Obręb 3-Końskowola</t>
  </si>
  <si>
    <t>na podstawie wpisu w KW Województwo Lubelskie jest właścicielem</t>
  </si>
  <si>
    <t>18.08.2016</t>
  </si>
  <si>
    <t>pawilon trzody</t>
  </si>
  <si>
    <t>pawilon jałówek i krów</t>
  </si>
  <si>
    <t>pawilon drobiu</t>
  </si>
  <si>
    <t>pawilon owiec i kóz</t>
  </si>
  <si>
    <t>budynek wystawy</t>
  </si>
  <si>
    <t>pawilon zwierząt futerkowych</t>
  </si>
  <si>
    <t>pawilon koni i bukatów</t>
  </si>
  <si>
    <t>pawilon maszyn rolniczych</t>
  </si>
  <si>
    <t>ogrodzenie wystawy</t>
  </si>
  <si>
    <t>1820/1</t>
  </si>
  <si>
    <t>115/1</t>
  </si>
  <si>
    <t>wiata - magazyn owoców</t>
  </si>
  <si>
    <t>budynek stróżówka</t>
  </si>
  <si>
    <t>pracownia polowa</t>
  </si>
  <si>
    <t>wiata na maszyny</t>
  </si>
  <si>
    <t>ogrodzenie sadu</t>
  </si>
  <si>
    <t>1820/23</t>
  </si>
  <si>
    <t>garaż murowany</t>
  </si>
  <si>
    <t>ośrodek szkoleniowy</t>
  </si>
  <si>
    <t>budynek poligrafii (ZDR)</t>
  </si>
  <si>
    <t>gazownia murowana</t>
  </si>
  <si>
    <t>ogrodzenie administracji</t>
  </si>
  <si>
    <t>parkingi i drogi wewnętrzne</t>
  </si>
  <si>
    <t>chodnik z kostki WGD</t>
  </si>
  <si>
    <t>ogrodzenie ośrodka szkoleniowego CIS</t>
  </si>
  <si>
    <t>komin stalowy</t>
  </si>
  <si>
    <t>1840/11</t>
  </si>
  <si>
    <t>budynek biurowo-magazynowy</t>
  </si>
  <si>
    <t>1840/13</t>
  </si>
  <si>
    <t>drenaż zamknięty</t>
  </si>
  <si>
    <t>1840/43</t>
  </si>
  <si>
    <t>stodoła drewniana</t>
  </si>
  <si>
    <t>wita na maszyny</t>
  </si>
  <si>
    <t>magazyn nawozów</t>
  </si>
  <si>
    <t>garaż na ciągniki</t>
  </si>
  <si>
    <t>budynek gospodarczo-garażowy</t>
  </si>
  <si>
    <t>drogi i place z trylinki</t>
  </si>
  <si>
    <t>1850/2</t>
  </si>
  <si>
    <t>pawilon pasieczny</t>
  </si>
  <si>
    <t>F VAT numer 01/02/2016 z dnia 19.02.2016 r.</t>
  </si>
  <si>
    <t>29.02.2016</t>
  </si>
  <si>
    <t>urządzenia wodno-melioracyjne</t>
  </si>
  <si>
    <t xml:space="preserve">zwiększenie wartości budynku Teatru Muzycznego, Filharmonii i CSK w Lublinie (roboty budowlane i instalacyjne w budynku CSK) </t>
  </si>
  <si>
    <t>F VAT nr F/I/2016/0200 z dnia 07.09.2016 r.</t>
  </si>
  <si>
    <t>11.10.2016</t>
  </si>
  <si>
    <t>zwiększenie wartości stacji BMS w budynku Urzędu Marszałkowskiego na podstawie OT nr 03B/2016/DM</t>
  </si>
  <si>
    <t>29/1</t>
  </si>
  <si>
    <t>80/32</t>
  </si>
  <si>
    <t>Al. 600-lecia, Opole Lubelskie</t>
  </si>
  <si>
    <t xml:space="preserve">Rep. A numer 6320/2016 z dnia 16.11.2016 r., protokół zd.-odb. z dnia 05.12.2016 r. </t>
  </si>
  <si>
    <t>06.12.2016</t>
  </si>
  <si>
    <t>wiata</t>
  </si>
  <si>
    <t>33/10</t>
  </si>
  <si>
    <t>kanał najazdowy</t>
  </si>
  <si>
    <t>121</t>
  </si>
  <si>
    <t>SSPW - województwo lubelskie</t>
  </si>
  <si>
    <t>0</t>
  </si>
  <si>
    <t>Lublin, Puławy, rózne</t>
  </si>
  <si>
    <t>faktury VAT</t>
  </si>
  <si>
    <t>30.12.2013</t>
  </si>
  <si>
    <t>grupa 4</t>
  </si>
  <si>
    <t>grupa 6</t>
  </si>
  <si>
    <t>konto 013 - wyposażenie</t>
  </si>
  <si>
    <t>oprogramowanie poniżej 3.500,00 zł</t>
  </si>
  <si>
    <t>oprogramowanie powyżej 3.500,00 zł</t>
  </si>
  <si>
    <t xml:space="preserve"> </t>
  </si>
  <si>
    <t xml:space="preserve">nabycie w dniu 05.12.2016 r. w drodze darowizny od Gminy Opole Lubelskie </t>
  </si>
  <si>
    <r>
      <rPr>
        <b/>
        <sz val="10"/>
        <rFont val="Arial CE"/>
        <family val="0"/>
      </rPr>
      <t>wyposażenie</t>
    </r>
    <r>
      <rPr>
        <sz val="10"/>
        <rFont val="Arial CE"/>
        <family val="2"/>
      </rPr>
      <t xml:space="preserve"> do konta "013" (Huber) na kwotę </t>
    </r>
    <r>
      <rPr>
        <b/>
        <sz val="10"/>
        <rFont val="Arial CE"/>
        <family val="0"/>
      </rPr>
      <t xml:space="preserve">25.416,20 zł </t>
    </r>
  </si>
  <si>
    <r>
      <rPr>
        <b/>
        <sz val="10"/>
        <rFont val="Arial CE"/>
        <family val="0"/>
      </rPr>
      <t>oprogramowanie</t>
    </r>
    <r>
      <rPr>
        <sz val="10"/>
        <rFont val="Arial CE"/>
        <family val="2"/>
      </rPr>
      <t xml:space="preserve"> pow. 3.500,00 zł - grupa 900 (Mikrobit) na kwotę </t>
    </r>
    <r>
      <rPr>
        <b/>
        <sz val="10"/>
        <rFont val="Arial CE"/>
        <family val="0"/>
      </rPr>
      <t xml:space="preserve">13.455,79 zł </t>
    </r>
  </si>
  <si>
    <r>
      <rPr>
        <b/>
        <sz val="10"/>
        <rFont val="Arial CE"/>
        <family val="0"/>
      </rPr>
      <t>oprogramowani</t>
    </r>
    <r>
      <rPr>
        <sz val="10"/>
        <rFont val="Arial CE"/>
        <family val="2"/>
      </rPr>
      <t xml:space="preserve">e poniżej. 3.500,00 zł - (Huber) na kwotę </t>
    </r>
    <r>
      <rPr>
        <b/>
        <sz val="10"/>
        <rFont val="Arial CE"/>
        <family val="0"/>
      </rPr>
      <t xml:space="preserve">1.540,00 zł </t>
    </r>
  </si>
  <si>
    <r>
      <t>przekazanie w dniu 05.12.2016 r. do ewidencji bilansowej ZNW w Lublinie</t>
    </r>
    <r>
      <rPr>
        <sz val="10"/>
        <color indexed="53"/>
        <rFont val="Arial CE"/>
        <family val="0"/>
      </rPr>
      <t xml:space="preserve"> </t>
    </r>
  </si>
  <si>
    <t xml:space="preserve">przekazanie w dniu 05.12.2016 r. do ewidencji bilansowej ZNW w Lublinie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</si>
</sst>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_-* #,##0.00\ _z_ł_-;\-* #,##0.00\ _z_ł_-;_-* \-??\ _z_ł_-;_-@_-"/>
    <numFmt numFmtId="166" formatCode="_-* #,##0\ _z_ł_-;\-* #,##0\ _z_ł_-;_-* &quot;- &quot;_z_ł_-;_-@_-"/>
    <numFmt numFmtId="167" formatCode="#,##0.0000_ ;\-#,##0.0000\ "/>
    <numFmt numFmtId="168" formatCode="#,##0.0000"/>
    <numFmt numFmtId="169" formatCode="#,##0.00_ ;\-#,##0.00\ "/>
  </numFmts>
  <fonts count="56">
    <font>
      <sz val="10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right" vertical="center"/>
    </xf>
    <xf numFmtId="4" fontId="8" fillId="34" borderId="16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0" fillId="33" borderId="18" xfId="0" applyNumberFormat="1" applyFill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164" fontId="8" fillId="34" borderId="15" xfId="0" applyNumberFormat="1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164" fontId="1" fillId="33" borderId="18" xfId="0" applyNumberFormat="1" applyFont="1" applyFill="1" applyBorder="1" applyAlignment="1">
      <alignment horizontal="right" vertical="center" wrapText="1"/>
    </xf>
    <xf numFmtId="49" fontId="1" fillId="35" borderId="18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164" fontId="1" fillId="33" borderId="21" xfId="0" applyNumberFormat="1" applyFont="1" applyFill="1" applyBorder="1" applyAlignment="1">
      <alignment horizontal="right" vertical="center"/>
    </xf>
    <xf numFmtId="164" fontId="0" fillId="33" borderId="18" xfId="0" applyNumberFormat="1" applyFill="1" applyBorder="1" applyAlignment="1">
      <alignment horizontal="right" vertical="center" wrapText="1"/>
    </xf>
    <xf numFmtId="164" fontId="8" fillId="34" borderId="22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164" fontId="1" fillId="33" borderId="18" xfId="0" applyNumberFormat="1" applyFont="1" applyFill="1" applyBorder="1" applyAlignment="1">
      <alignment horizontal="right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164" fontId="1" fillId="34" borderId="21" xfId="55" applyNumberFormat="1" applyFont="1" applyFill="1" applyBorder="1" applyAlignment="1" applyProtection="1">
      <alignment horizontal="right" vertical="center" wrapText="1"/>
      <protection/>
    </xf>
    <xf numFmtId="49" fontId="1" fillId="35" borderId="24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33" borderId="21" xfId="0" applyNumberFormat="1" applyFill="1" applyBorder="1" applyAlignment="1">
      <alignment horizontal="right" vertical="center" wrapText="1"/>
    </xf>
    <xf numFmtId="49" fontId="1" fillId="35" borderId="2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1" fillId="33" borderId="21" xfId="0" applyNumberFormat="1" applyFont="1" applyFill="1" applyBorder="1" applyAlignment="1">
      <alignment horizontal="right" vertical="center" wrapText="1"/>
    </xf>
    <xf numFmtId="4" fontId="1" fillId="35" borderId="25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7" fontId="0" fillId="33" borderId="18" xfId="0" applyNumberFormat="1" applyFont="1" applyFill="1" applyBorder="1" applyAlignment="1">
      <alignment horizontal="center" vertical="center" wrapText="1"/>
    </xf>
    <xf numFmtId="166" fontId="0" fillId="33" borderId="18" xfId="0" applyNumberFormat="1" applyFont="1" applyFill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166" fontId="0" fillId="33" borderId="18" xfId="0" applyNumberFormat="1" applyFill="1" applyBorder="1" applyAlignment="1">
      <alignment vertical="center" wrapText="1"/>
    </xf>
    <xf numFmtId="165" fontId="0" fillId="33" borderId="18" xfId="0" applyNumberFormat="1" applyFill="1" applyBorder="1" applyAlignment="1">
      <alignment horizontal="right" vertical="center" wrapText="1"/>
    </xf>
    <xf numFmtId="166" fontId="0" fillId="0" borderId="19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 wrapText="1"/>
    </xf>
    <xf numFmtId="164" fontId="0" fillId="33" borderId="29" xfId="0" applyNumberForma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4" fontId="0" fillId="33" borderId="18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64" fontId="0" fillId="33" borderId="29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164" fontId="0" fillId="33" borderId="21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164" fontId="11" fillId="33" borderId="18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164" fontId="0" fillId="36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164" fontId="8" fillId="36" borderId="15" xfId="0" applyNumberFormat="1" applyFont="1" applyFill="1" applyBorder="1" applyAlignment="1">
      <alignment vertical="center"/>
    </xf>
    <xf numFmtId="4" fontId="1" fillId="35" borderId="23" xfId="0" applyNumberFormat="1" applyFont="1" applyFill="1" applyBorder="1" applyAlignment="1">
      <alignment horizontal="center" vertical="center" wrapText="1"/>
    </xf>
    <xf numFmtId="49" fontId="1" fillId="35" borderId="26" xfId="0" applyNumberFormat="1" applyFont="1" applyFill="1" applyBorder="1" applyAlignment="1">
      <alignment horizontal="center" vertical="center" wrapText="1"/>
    </xf>
    <xf numFmtId="164" fontId="0" fillId="33" borderId="21" xfId="0" applyNumberFormat="1" applyFill="1" applyBorder="1" applyAlignment="1">
      <alignment horizontal="right" vertical="center" wrapText="1"/>
    </xf>
    <xf numFmtId="49" fontId="0" fillId="0" borderId="18" xfId="0" applyNumberFormat="1" applyFill="1" applyBorder="1" applyAlignment="1">
      <alignment vertical="center" wrapText="1"/>
    </xf>
    <xf numFmtId="0" fontId="9" fillId="33" borderId="34" xfId="0" applyFont="1" applyFill="1" applyBorder="1" applyAlignment="1">
      <alignment horizontal="center" vertical="center"/>
    </xf>
    <xf numFmtId="164" fontId="8" fillId="34" borderId="34" xfId="0" applyNumberFormat="1" applyFont="1" applyFill="1" applyBorder="1" applyAlignment="1">
      <alignment vertical="center"/>
    </xf>
    <xf numFmtId="0" fontId="8" fillId="33" borderId="34" xfId="0" applyFont="1" applyFill="1" applyBorder="1" applyAlignment="1">
      <alignment horizontal="center" vertical="center" wrapText="1"/>
    </xf>
    <xf numFmtId="4" fontId="8" fillId="34" borderId="34" xfId="0" applyNumberFormat="1" applyFont="1" applyFill="1" applyBorder="1" applyAlignment="1">
      <alignment horizontal="right" vertical="center"/>
    </xf>
    <xf numFmtId="0" fontId="8" fillId="33" borderId="35" xfId="0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35" borderId="18" xfId="0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9" fontId="14" fillId="35" borderId="18" xfId="55" applyFont="1" applyFill="1" applyBorder="1" applyAlignment="1" applyProtection="1">
      <alignment horizontal="center" vertical="center" wrapText="1"/>
      <protection/>
    </xf>
    <xf numFmtId="49" fontId="14" fillId="0" borderId="21" xfId="0" applyNumberFormat="1" applyFont="1" applyFill="1" applyBorder="1" applyAlignment="1">
      <alignment horizontal="center" vertical="center" wrapText="1"/>
    </xf>
    <xf numFmtId="164" fontId="6" fillId="34" borderId="15" xfId="0" applyNumberFormat="1" applyFont="1" applyFill="1" applyBorder="1" applyAlignment="1">
      <alignment vertical="center"/>
    </xf>
    <xf numFmtId="9" fontId="14" fillId="35" borderId="21" xfId="55" applyFont="1" applyFill="1" applyBorder="1" applyAlignment="1" applyProtection="1">
      <alignment horizontal="center" vertical="center" wrapText="1"/>
      <protection/>
    </xf>
    <xf numFmtId="166" fontId="13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4" fillId="35" borderId="18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37" xfId="0" applyFont="1" applyBorder="1" applyAlignment="1">
      <alignment horizontal="center" vertical="center" wrapText="1"/>
    </xf>
    <xf numFmtId="0" fontId="8" fillId="38" borderId="38" xfId="0" applyFont="1" applyFill="1" applyBorder="1" applyAlignment="1">
      <alignment horizontal="left" vertical="center"/>
    </xf>
    <xf numFmtId="0" fontId="8" fillId="38" borderId="39" xfId="0" applyFont="1" applyFill="1" applyBorder="1" applyAlignment="1">
      <alignment horizontal="left" vertical="center"/>
    </xf>
    <xf numFmtId="0" fontId="8" fillId="38" borderId="13" xfId="0" applyFont="1" applyFill="1" applyBorder="1" applyAlignment="1">
      <alignment horizontal="left" vertical="center"/>
    </xf>
    <xf numFmtId="0" fontId="9" fillId="38" borderId="15" xfId="0" applyFont="1" applyFill="1" applyBorder="1" applyAlignment="1">
      <alignment horizontal="center" vertical="center"/>
    </xf>
    <xf numFmtId="164" fontId="8" fillId="39" borderId="15" xfId="0" applyNumberFormat="1" applyFont="1" applyFill="1" applyBorder="1" applyAlignment="1">
      <alignment horizontal="right" vertical="center"/>
    </xf>
    <xf numFmtId="0" fontId="6" fillId="38" borderId="15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4" fontId="8" fillId="39" borderId="15" xfId="0" applyNumberFormat="1" applyFont="1" applyFill="1" applyBorder="1" applyAlignment="1">
      <alignment horizontal="right" vertical="center"/>
    </xf>
    <xf numFmtId="4" fontId="8" fillId="39" borderId="16" xfId="0" applyNumberFormat="1" applyFont="1" applyFill="1" applyBorder="1" applyAlignment="1">
      <alignment horizontal="right" vertical="center"/>
    </xf>
    <xf numFmtId="4" fontId="8" fillId="39" borderId="20" xfId="0" applyNumberFormat="1" applyFont="1" applyFill="1" applyBorder="1" applyAlignment="1">
      <alignment horizontal="right" vertical="center"/>
    </xf>
    <xf numFmtId="0" fontId="8" fillId="38" borderId="12" xfId="0" applyFont="1" applyFill="1" applyBorder="1" applyAlignment="1">
      <alignment horizontal="center" vertical="center"/>
    </xf>
    <xf numFmtId="0" fontId="10" fillId="40" borderId="0" xfId="0" applyFont="1" applyFill="1" applyAlignment="1">
      <alignment vertical="center"/>
    </xf>
    <xf numFmtId="4" fontId="3" fillId="39" borderId="10" xfId="0" applyNumberFormat="1" applyFont="1" applyFill="1" applyBorder="1" applyAlignment="1">
      <alignment horizontal="center" vertical="center" wrapText="1"/>
    </xf>
    <xf numFmtId="4" fontId="3" fillId="39" borderId="38" xfId="0" applyNumberFormat="1" applyFont="1" applyFill="1" applyBorder="1" applyAlignment="1">
      <alignment horizontal="center" vertical="center" wrapText="1"/>
    </xf>
    <xf numFmtId="4" fontId="3" fillId="39" borderId="39" xfId="0" applyNumberFormat="1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4" fontId="3" fillId="39" borderId="23" xfId="0" applyNumberFormat="1" applyFont="1" applyFill="1" applyBorder="1" applyAlignment="1">
      <alignment horizontal="right" vertical="center" wrapText="1"/>
    </xf>
    <xf numFmtId="4" fontId="3" fillId="39" borderId="19" xfId="0" applyNumberFormat="1" applyFont="1" applyFill="1" applyBorder="1" applyAlignment="1">
      <alignment horizontal="right" vertical="center" wrapText="1"/>
    </xf>
    <xf numFmtId="165" fontId="8" fillId="39" borderId="40" xfId="0" applyNumberFormat="1" applyFont="1" applyFill="1" applyBorder="1" applyAlignment="1">
      <alignment horizontal="right" vertical="center" wrapText="1"/>
    </xf>
    <xf numFmtId="4" fontId="12" fillId="38" borderId="23" xfId="0" applyNumberFormat="1" applyFont="1" applyFill="1" applyBorder="1" applyAlignment="1">
      <alignment vertical="center" wrapText="1"/>
    </xf>
    <xf numFmtId="4" fontId="12" fillId="38" borderId="19" xfId="0" applyNumberFormat="1" applyFont="1" applyFill="1" applyBorder="1" applyAlignment="1">
      <alignment vertical="center" wrapText="1"/>
    </xf>
    <xf numFmtId="165" fontId="0" fillId="39" borderId="17" xfId="0" applyNumberFormat="1" applyFill="1" applyBorder="1" applyAlignment="1">
      <alignment horizontal="right" vertical="center" wrapText="1"/>
    </xf>
    <xf numFmtId="165" fontId="0" fillId="39" borderId="28" xfId="0" applyNumberFormat="1" applyFill="1" applyBorder="1" applyAlignment="1">
      <alignment horizontal="right" vertical="center" wrapText="1"/>
    </xf>
    <xf numFmtId="4" fontId="3" fillId="39" borderId="25" xfId="0" applyNumberFormat="1" applyFont="1" applyFill="1" applyBorder="1" applyAlignment="1">
      <alignment horizontal="right" vertical="center" wrapText="1"/>
    </xf>
    <xf numFmtId="4" fontId="12" fillId="39" borderId="23" xfId="0" applyNumberFormat="1" applyFont="1" applyFill="1" applyBorder="1" applyAlignment="1">
      <alignment horizontal="right" vertical="center" wrapText="1"/>
    </xf>
    <xf numFmtId="4" fontId="12" fillId="39" borderId="25" xfId="0" applyNumberFormat="1" applyFont="1" applyFill="1" applyBorder="1" applyAlignment="1">
      <alignment horizontal="right" vertical="center" wrapText="1"/>
    </xf>
    <xf numFmtId="165" fontId="0" fillId="39" borderId="23" xfId="0" applyNumberFormat="1" applyFont="1" applyFill="1" applyBorder="1" applyAlignment="1">
      <alignment horizontal="center" vertical="center" wrapText="1"/>
    </xf>
    <xf numFmtId="166" fontId="0" fillId="39" borderId="19" xfId="0" applyNumberFormat="1" applyFont="1" applyFill="1" applyBorder="1" applyAlignment="1">
      <alignment horizontal="center" vertical="center" wrapText="1"/>
    </xf>
    <xf numFmtId="165" fontId="0" fillId="39" borderId="19" xfId="0" applyNumberFormat="1" applyFont="1" applyFill="1" applyBorder="1" applyAlignment="1">
      <alignment horizontal="center" vertical="center" wrapText="1"/>
    </xf>
    <xf numFmtId="166" fontId="3" fillId="39" borderId="23" xfId="0" applyNumberFormat="1" applyFont="1" applyFill="1" applyBorder="1" applyAlignment="1">
      <alignment horizontal="right" vertical="center" wrapText="1"/>
    </xf>
    <xf numFmtId="165" fontId="3" fillId="39" borderId="19" xfId="0" applyNumberFormat="1" applyFont="1" applyFill="1" applyBorder="1" applyAlignment="1">
      <alignment horizontal="right" vertical="center" wrapText="1"/>
    </xf>
    <xf numFmtId="166" fontId="3" fillId="39" borderId="19" xfId="0" applyNumberFormat="1" applyFont="1" applyFill="1" applyBorder="1" applyAlignment="1">
      <alignment horizontal="right" vertical="center" wrapText="1"/>
    </xf>
    <xf numFmtId="4" fontId="3" fillId="39" borderId="23" xfId="0" applyNumberFormat="1" applyFont="1" applyFill="1" applyBorder="1" applyAlignment="1">
      <alignment horizontal="center" vertical="center" wrapText="1"/>
    </xf>
    <xf numFmtId="4" fontId="3" fillId="39" borderId="19" xfId="0" applyNumberFormat="1" applyFont="1" applyFill="1" applyBorder="1" applyAlignment="1">
      <alignment horizontal="center" vertical="center" wrapText="1"/>
    </xf>
    <xf numFmtId="4" fontId="3" fillId="38" borderId="23" xfId="0" applyNumberFormat="1" applyFont="1" applyFill="1" applyBorder="1" applyAlignment="1">
      <alignment vertical="center" wrapText="1"/>
    </xf>
    <xf numFmtId="4" fontId="3" fillId="39" borderId="30" xfId="0" applyNumberFormat="1" applyFont="1" applyFill="1" applyBorder="1" applyAlignment="1">
      <alignment horizontal="right" vertical="center" wrapText="1"/>
    </xf>
    <xf numFmtId="4" fontId="7" fillId="39" borderId="23" xfId="0" applyNumberFormat="1" applyFont="1" applyFill="1" applyBorder="1" applyAlignment="1">
      <alignment horizontal="right" vertical="center" wrapText="1"/>
    </xf>
    <xf numFmtId="4" fontId="7" fillId="39" borderId="19" xfId="0" applyNumberFormat="1" applyFont="1" applyFill="1" applyBorder="1" applyAlignment="1">
      <alignment horizontal="right" vertical="center" wrapText="1"/>
    </xf>
    <xf numFmtId="4" fontId="0" fillId="39" borderId="23" xfId="0" applyNumberFormat="1" applyFont="1" applyFill="1" applyBorder="1" applyAlignment="1">
      <alignment horizontal="right" vertical="center" wrapText="1"/>
    </xf>
    <xf numFmtId="4" fontId="0" fillId="39" borderId="19" xfId="0" applyNumberFormat="1" applyFont="1" applyFill="1" applyBorder="1" applyAlignment="1">
      <alignment horizontal="right" vertical="center" wrapText="1"/>
    </xf>
    <xf numFmtId="4" fontId="8" fillId="39" borderId="41" xfId="0" applyNumberFormat="1" applyFont="1" applyFill="1" applyBorder="1" applyAlignment="1">
      <alignment horizontal="right" vertical="center"/>
    </xf>
    <xf numFmtId="4" fontId="0" fillId="38" borderId="23" xfId="0" applyNumberFormat="1" applyFont="1" applyFill="1" applyBorder="1" applyAlignment="1">
      <alignment vertical="center" wrapText="1"/>
    </xf>
    <xf numFmtId="4" fontId="0" fillId="39" borderId="19" xfId="0" applyNumberFormat="1" applyFont="1" applyFill="1" applyBorder="1" applyAlignment="1">
      <alignment horizontal="right" vertical="center" wrapText="1"/>
    </xf>
    <xf numFmtId="169" fontId="8" fillId="39" borderId="40" xfId="0" applyNumberFormat="1" applyFont="1" applyFill="1" applyBorder="1" applyAlignment="1">
      <alignment horizontal="right" vertical="center"/>
    </xf>
    <xf numFmtId="4" fontId="3" fillId="40" borderId="36" xfId="0" applyNumberFormat="1" applyFont="1" applyFill="1" applyBorder="1" applyAlignment="1">
      <alignment horizontal="right"/>
    </xf>
    <xf numFmtId="4" fontId="3" fillId="39" borderId="42" xfId="0" applyNumberFormat="1" applyFont="1" applyFill="1" applyBorder="1" applyAlignment="1">
      <alignment horizontal="right"/>
    </xf>
    <xf numFmtId="4" fontId="3" fillId="39" borderId="0" xfId="0" applyNumberFormat="1" applyFont="1" applyFill="1" applyBorder="1" applyAlignment="1">
      <alignment horizontal="right"/>
    </xf>
    <xf numFmtId="0" fontId="0" fillId="41" borderId="18" xfId="0" applyFont="1" applyFill="1" applyBorder="1" applyAlignment="1">
      <alignment horizontal="center" vertical="center" wrapText="1"/>
    </xf>
    <xf numFmtId="164" fontId="0" fillId="34" borderId="18" xfId="0" applyNumberFormat="1" applyFill="1" applyBorder="1" applyAlignment="1">
      <alignment horizontal="right" vertical="center" wrapText="1"/>
    </xf>
    <xf numFmtId="0" fontId="16" fillId="0" borderId="26" xfId="0" applyFont="1" applyBorder="1" applyAlignment="1">
      <alignment horizontal="center" vertical="center" wrapText="1"/>
    </xf>
    <xf numFmtId="164" fontId="0" fillId="33" borderId="29" xfId="0" applyNumberFormat="1" applyFill="1" applyBorder="1" applyAlignment="1">
      <alignment horizontal="right" vertical="center" wrapText="1"/>
    </xf>
    <xf numFmtId="164" fontId="0" fillId="33" borderId="18" xfId="0" applyNumberFormat="1" applyFont="1" applyFill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8" fillId="0" borderId="46" xfId="0" applyFont="1" applyBorder="1" applyAlignment="1">
      <alignment horizontal="left"/>
    </xf>
    <xf numFmtId="0" fontId="3" fillId="0" borderId="25" xfId="0" applyFont="1" applyBorder="1" applyAlignment="1">
      <alignment horizontal="left" vertical="center"/>
    </xf>
    <xf numFmtId="0" fontId="8" fillId="33" borderId="47" xfId="0" applyFont="1" applyFill="1" applyBorder="1" applyAlignment="1">
      <alignment horizontal="left" vertical="center"/>
    </xf>
    <xf numFmtId="0" fontId="8" fillId="37" borderId="46" xfId="0" applyFont="1" applyFill="1" applyBorder="1" applyAlignment="1">
      <alignment horizontal="left"/>
    </xf>
    <xf numFmtId="4" fontId="3" fillId="39" borderId="10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4"/>
  <sheetViews>
    <sheetView tabSelected="1" view="pageBreakPreview" zoomScale="77" zoomScaleNormal="75" zoomScaleSheetLayoutView="77" zoomScalePageLayoutView="0" workbookViewId="0" topLeftCell="A1">
      <pane ySplit="4" topLeftCell="A299" activePane="bottomLeft" state="frozen"/>
      <selection pane="topLeft" activeCell="K1" sqref="K1"/>
      <selection pane="bottomLeft" activeCell="V336" sqref="V336"/>
    </sheetView>
  </sheetViews>
  <sheetFormatPr defaultColWidth="9.00390625" defaultRowHeight="12.75"/>
  <cols>
    <col min="1" max="1" width="5.875" style="1" customWidth="1"/>
    <col min="2" max="2" width="7.875" style="1" customWidth="1"/>
    <col min="3" max="3" width="32.625" style="0" customWidth="1"/>
    <col min="4" max="4" width="12.875" style="2" customWidth="1"/>
    <col min="5" max="5" width="13.25390625" style="0" customWidth="1"/>
    <col min="6" max="6" width="19.375" style="131" customWidth="1"/>
    <col min="7" max="7" width="27.75390625" style="3" customWidth="1"/>
    <col min="8" max="8" width="12.25390625" style="3" customWidth="1"/>
    <col min="9" max="9" width="16.875" style="4" customWidth="1"/>
    <col min="10" max="10" width="17.875" style="178" customWidth="1"/>
    <col min="11" max="11" width="18.875" style="179" customWidth="1"/>
    <col min="12" max="12" width="14.875" style="179" customWidth="1"/>
    <col min="13" max="13" width="19.375" style="179" customWidth="1"/>
    <col min="14" max="14" width="16.625" style="179" customWidth="1"/>
    <col min="15" max="15" width="17.875" style="179" customWidth="1"/>
    <col min="16" max="16" width="16.375" style="179" customWidth="1"/>
    <col min="17" max="17" width="18.125" style="179" customWidth="1"/>
    <col min="18" max="18" width="19.25390625" style="179" customWidth="1"/>
    <col min="19" max="19" width="16.875" style="179" customWidth="1"/>
    <col min="20" max="20" width="35.75390625" style="0" customWidth="1"/>
    <col min="22" max="22" width="9.25390625" style="0" customWidth="1"/>
    <col min="23" max="23" width="12.625" style="0" customWidth="1"/>
  </cols>
  <sheetData>
    <row r="1" spans="1:20" ht="18.75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</row>
    <row r="2" spans="1:20" ht="13.5" customHeight="1">
      <c r="A2" s="197" t="s">
        <v>1</v>
      </c>
      <c r="B2" s="198" t="s">
        <v>2</v>
      </c>
      <c r="C2" s="199" t="s">
        <v>3</v>
      </c>
      <c r="D2" s="200" t="s">
        <v>4</v>
      </c>
      <c r="E2" s="201" t="s">
        <v>5</v>
      </c>
      <c r="F2" s="202" t="s">
        <v>6</v>
      </c>
      <c r="G2" s="199" t="s">
        <v>7</v>
      </c>
      <c r="H2" s="203" t="s">
        <v>8</v>
      </c>
      <c r="I2" s="204" t="s">
        <v>9</v>
      </c>
      <c r="J2" s="195" t="s">
        <v>10</v>
      </c>
      <c r="K2" s="195"/>
      <c r="L2" s="195"/>
      <c r="M2" s="195"/>
      <c r="N2" s="195"/>
      <c r="O2" s="195"/>
      <c r="P2" s="195"/>
      <c r="Q2" s="195"/>
      <c r="R2" s="195"/>
      <c r="S2" s="195"/>
      <c r="T2" s="8" t="s">
        <v>11</v>
      </c>
    </row>
    <row r="3" spans="1:20" ht="80.25" customHeight="1">
      <c r="A3" s="197"/>
      <c r="B3" s="198"/>
      <c r="C3" s="199"/>
      <c r="D3" s="200"/>
      <c r="E3" s="201"/>
      <c r="F3" s="202"/>
      <c r="G3" s="199"/>
      <c r="H3" s="203"/>
      <c r="I3" s="204"/>
      <c r="J3" s="145" t="s">
        <v>12</v>
      </c>
      <c r="K3" s="146" t="s">
        <v>13</v>
      </c>
      <c r="L3" s="146" t="s">
        <v>14</v>
      </c>
      <c r="M3" s="146" t="s">
        <v>15</v>
      </c>
      <c r="N3" s="145" t="s">
        <v>16</v>
      </c>
      <c r="O3" s="145" t="s">
        <v>17</v>
      </c>
      <c r="P3" s="147" t="s">
        <v>18</v>
      </c>
      <c r="Q3" s="146" t="s">
        <v>19</v>
      </c>
      <c r="R3" s="146" t="s">
        <v>20</v>
      </c>
      <c r="S3" s="146" t="s">
        <v>21</v>
      </c>
      <c r="T3" s="5"/>
    </row>
    <row r="4" spans="1:20" ht="13.5" thickBot="1">
      <c r="A4" s="5" t="s">
        <v>22</v>
      </c>
      <c r="B4" s="9" t="s">
        <v>23</v>
      </c>
      <c r="C4" s="6" t="s">
        <v>24</v>
      </c>
      <c r="D4" s="7" t="s">
        <v>25</v>
      </c>
      <c r="E4" s="6" t="s">
        <v>26</v>
      </c>
      <c r="F4" s="116" t="s">
        <v>27</v>
      </c>
      <c r="G4" s="6" t="s">
        <v>28</v>
      </c>
      <c r="H4" s="6" t="s">
        <v>29</v>
      </c>
      <c r="I4" s="6" t="s">
        <v>30</v>
      </c>
      <c r="J4" s="148" t="s">
        <v>31</v>
      </c>
      <c r="K4" s="148" t="s">
        <v>32</v>
      </c>
      <c r="L4" s="148" t="s">
        <v>33</v>
      </c>
      <c r="M4" s="148" t="s">
        <v>34</v>
      </c>
      <c r="N4" s="148" t="s">
        <v>35</v>
      </c>
      <c r="O4" s="148" t="s">
        <v>36</v>
      </c>
      <c r="P4" s="148" t="s">
        <v>37</v>
      </c>
      <c r="Q4" s="148" t="s">
        <v>38</v>
      </c>
      <c r="R4" s="148" t="s">
        <v>39</v>
      </c>
      <c r="S4" s="148" t="s">
        <v>40</v>
      </c>
      <c r="T4" s="10"/>
    </row>
    <row r="5" spans="1:20" s="144" customFormat="1" ht="42" customHeight="1" thickBot="1">
      <c r="A5" s="133" t="s">
        <v>77</v>
      </c>
      <c r="B5" s="134"/>
      <c r="C5" s="135"/>
      <c r="D5" s="136" t="s">
        <v>41</v>
      </c>
      <c r="E5" s="137">
        <v>124.1553</v>
      </c>
      <c r="F5" s="138"/>
      <c r="G5" s="139"/>
      <c r="H5" s="139"/>
      <c r="I5" s="140"/>
      <c r="J5" s="141">
        <v>38101762.86</v>
      </c>
      <c r="K5" s="142">
        <v>290535649.45</v>
      </c>
      <c r="L5" s="142">
        <v>0</v>
      </c>
      <c r="M5" s="142">
        <v>245891778.39</v>
      </c>
      <c r="N5" s="142">
        <v>964787.99</v>
      </c>
      <c r="O5" s="142">
        <v>48035964.39</v>
      </c>
      <c r="P5" s="142">
        <v>6840.01</v>
      </c>
      <c r="Q5" s="142">
        <v>53267903.52</v>
      </c>
      <c r="R5" s="142">
        <v>119964030</v>
      </c>
      <c r="S5" s="142">
        <v>7271699</v>
      </c>
      <c r="T5" s="143" t="s">
        <v>41</v>
      </c>
    </row>
    <row r="6" spans="1:20" s="15" customFormat="1" ht="21" customHeight="1">
      <c r="A6" s="191" t="s">
        <v>46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</row>
    <row r="7" spans="1:20" s="16" customFormat="1" ht="22.5" customHeight="1">
      <c r="A7" s="189" t="s">
        <v>42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</row>
    <row r="8" spans="1:20" s="16" customFormat="1" ht="12.75">
      <c r="A8" s="17"/>
      <c r="B8" s="18"/>
      <c r="C8" s="19"/>
      <c r="D8" s="20"/>
      <c r="E8" s="21"/>
      <c r="F8" s="118"/>
      <c r="G8" s="19"/>
      <c r="H8" s="19"/>
      <c r="I8" s="22"/>
      <c r="J8" s="149"/>
      <c r="K8" s="150"/>
      <c r="L8" s="150"/>
      <c r="M8" s="150"/>
      <c r="N8" s="150"/>
      <c r="O8" s="150"/>
      <c r="P8" s="150"/>
      <c r="Q8" s="150"/>
      <c r="R8" s="150"/>
      <c r="S8" s="150"/>
      <c r="T8" s="23"/>
    </row>
    <row r="9" spans="1:20" s="16" customFormat="1" ht="24" customHeight="1">
      <c r="A9" s="189" t="s">
        <v>43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</row>
    <row r="10" spans="1:20" s="16" customFormat="1" ht="25.5">
      <c r="A10" s="17">
        <v>1</v>
      </c>
      <c r="B10" s="18" t="s">
        <v>70</v>
      </c>
      <c r="C10" s="19" t="s">
        <v>71</v>
      </c>
      <c r="D10" s="20" t="s">
        <v>72</v>
      </c>
      <c r="E10" s="21">
        <v>0.2243</v>
      </c>
      <c r="F10" s="118" t="s">
        <v>73</v>
      </c>
      <c r="G10" s="19" t="s">
        <v>74</v>
      </c>
      <c r="H10" s="19" t="s">
        <v>75</v>
      </c>
      <c r="I10" s="22"/>
      <c r="J10" s="149">
        <v>149559.11</v>
      </c>
      <c r="K10" s="150"/>
      <c r="L10" s="150"/>
      <c r="M10" s="150"/>
      <c r="N10" s="150"/>
      <c r="O10" s="150"/>
      <c r="P10" s="150"/>
      <c r="Q10" s="150"/>
      <c r="R10" s="150"/>
      <c r="S10" s="150"/>
      <c r="T10" s="23" t="s">
        <v>76</v>
      </c>
    </row>
    <row r="11" spans="1:20" s="16" customFormat="1" ht="12.75">
      <c r="A11" s="17"/>
      <c r="B11" s="18"/>
      <c r="C11" s="19" t="s">
        <v>96</v>
      </c>
      <c r="D11" s="20"/>
      <c r="E11" s="21"/>
      <c r="F11" s="118"/>
      <c r="G11" s="19"/>
      <c r="H11" s="19"/>
      <c r="I11" s="22"/>
      <c r="J11" s="149"/>
      <c r="K11" s="150">
        <v>2295462.09</v>
      </c>
      <c r="L11" s="150"/>
      <c r="M11" s="150"/>
      <c r="N11" s="150"/>
      <c r="O11" s="150"/>
      <c r="P11" s="150"/>
      <c r="Q11" s="150"/>
      <c r="R11" s="150"/>
      <c r="S11" s="150"/>
      <c r="T11" s="23"/>
    </row>
    <row r="12" spans="1:20" s="24" customFormat="1" ht="27" customHeight="1">
      <c r="A12" s="189" t="s">
        <v>44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</row>
    <row r="13" spans="1:20" s="24" customFormat="1" ht="91.5" customHeight="1">
      <c r="A13" s="17">
        <v>1</v>
      </c>
      <c r="B13" s="19">
        <v>110</v>
      </c>
      <c r="C13" s="19" t="s">
        <v>71</v>
      </c>
      <c r="D13" s="25" t="s">
        <v>41</v>
      </c>
      <c r="E13" s="21" t="s">
        <v>41</v>
      </c>
      <c r="F13" s="118" t="s">
        <v>41</v>
      </c>
      <c r="G13" s="19" t="s">
        <v>122</v>
      </c>
      <c r="H13" s="19"/>
      <c r="I13" s="22" t="s">
        <v>41</v>
      </c>
      <c r="J13" s="149" t="s">
        <v>41</v>
      </c>
      <c r="K13" s="150"/>
      <c r="L13" s="150"/>
      <c r="M13" s="150"/>
      <c r="N13" s="150"/>
      <c r="O13" s="150"/>
      <c r="P13" s="150"/>
      <c r="Q13" s="150"/>
      <c r="R13" s="150"/>
      <c r="S13" s="150"/>
      <c r="T13" s="23" t="s">
        <v>123</v>
      </c>
    </row>
    <row r="14" spans="1:20" s="28" customFormat="1" ht="15">
      <c r="A14" s="190" t="s">
        <v>47</v>
      </c>
      <c r="B14" s="190"/>
      <c r="C14" s="190"/>
      <c r="D14" s="11" t="s">
        <v>41</v>
      </c>
      <c r="E14" s="26">
        <f>E5+SUM(E8:E8)-SUM(E10:E11)</f>
        <v>123.931</v>
      </c>
      <c r="F14" s="117" t="s">
        <v>41</v>
      </c>
      <c r="G14" s="12" t="s">
        <v>41</v>
      </c>
      <c r="H14" s="12"/>
      <c r="I14" s="13" t="s">
        <v>41</v>
      </c>
      <c r="J14" s="141">
        <f aca="true" t="shared" si="0" ref="J14:S14">J5+SUM(J8:J8)-SUM(J10:J11)</f>
        <v>37952203.75</v>
      </c>
      <c r="K14" s="141">
        <f t="shared" si="0"/>
        <v>288240187.36</v>
      </c>
      <c r="L14" s="141">
        <f t="shared" si="0"/>
        <v>0</v>
      </c>
      <c r="M14" s="141">
        <f t="shared" si="0"/>
        <v>245891778.39</v>
      </c>
      <c r="N14" s="141">
        <f t="shared" si="0"/>
        <v>964787.99</v>
      </c>
      <c r="O14" s="141">
        <f t="shared" si="0"/>
        <v>48035964.39</v>
      </c>
      <c r="P14" s="141">
        <f t="shared" si="0"/>
        <v>6840.01</v>
      </c>
      <c r="Q14" s="141">
        <f t="shared" si="0"/>
        <v>53267903.52</v>
      </c>
      <c r="R14" s="141">
        <f t="shared" si="0"/>
        <v>119964030</v>
      </c>
      <c r="S14" s="141">
        <f t="shared" si="0"/>
        <v>7271699</v>
      </c>
      <c r="T14" s="27" t="s">
        <v>41</v>
      </c>
    </row>
    <row r="15" spans="1:20" s="15" customFormat="1" ht="21.75" customHeight="1">
      <c r="A15" s="191" t="s">
        <v>48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</row>
    <row r="16" spans="1:20" s="16" customFormat="1" ht="16.5" customHeight="1">
      <c r="A16" s="189" t="s">
        <v>42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</row>
    <row r="17" spans="1:20" s="16" customFormat="1" ht="51">
      <c r="A17" s="17">
        <v>1</v>
      </c>
      <c r="B17" s="18" t="s">
        <v>70</v>
      </c>
      <c r="C17" s="19" t="s">
        <v>71</v>
      </c>
      <c r="D17" s="20" t="s">
        <v>72</v>
      </c>
      <c r="E17" s="21">
        <v>0.2243</v>
      </c>
      <c r="F17" s="118" t="s">
        <v>73</v>
      </c>
      <c r="G17" s="19" t="s">
        <v>93</v>
      </c>
      <c r="H17" s="19" t="s">
        <v>94</v>
      </c>
      <c r="I17" s="22"/>
      <c r="J17" s="149">
        <v>149559.11</v>
      </c>
      <c r="K17" s="150"/>
      <c r="L17" s="150"/>
      <c r="M17" s="150"/>
      <c r="N17" s="150"/>
      <c r="O17" s="150"/>
      <c r="P17" s="150"/>
      <c r="Q17" s="150"/>
      <c r="R17" s="150"/>
      <c r="S17" s="150"/>
      <c r="T17" s="23" t="s">
        <v>95</v>
      </c>
    </row>
    <row r="18" spans="1:20" s="16" customFormat="1" ht="12.75">
      <c r="A18" s="17"/>
      <c r="B18" s="18"/>
      <c r="C18" s="19" t="s">
        <v>96</v>
      </c>
      <c r="D18" s="20"/>
      <c r="E18" s="21"/>
      <c r="F18" s="118"/>
      <c r="G18" s="19"/>
      <c r="H18" s="19"/>
      <c r="I18" s="22"/>
      <c r="J18" s="149"/>
      <c r="K18" s="150">
        <v>2295462.09</v>
      </c>
      <c r="L18" s="150"/>
      <c r="M18" s="150"/>
      <c r="N18" s="150"/>
      <c r="O18" s="150"/>
      <c r="P18" s="150"/>
      <c r="Q18" s="150"/>
      <c r="R18" s="150"/>
      <c r="S18" s="150"/>
      <c r="T18" s="23"/>
    </row>
    <row r="19" spans="1:20" s="16" customFormat="1" ht="51">
      <c r="A19" s="17">
        <v>2</v>
      </c>
      <c r="B19" s="18" t="s">
        <v>105</v>
      </c>
      <c r="C19" s="19" t="s">
        <v>71</v>
      </c>
      <c r="D19" s="20" t="s">
        <v>101</v>
      </c>
      <c r="E19" s="21">
        <v>0.0649</v>
      </c>
      <c r="F19" s="118" t="s">
        <v>103</v>
      </c>
      <c r="G19" s="19" t="s">
        <v>97</v>
      </c>
      <c r="H19" s="19" t="s">
        <v>94</v>
      </c>
      <c r="I19" s="22"/>
      <c r="J19" s="149">
        <v>9469.8</v>
      </c>
      <c r="K19" s="150"/>
      <c r="L19" s="150"/>
      <c r="M19" s="150"/>
      <c r="N19" s="150"/>
      <c r="O19" s="150"/>
      <c r="P19" s="150"/>
      <c r="Q19" s="150"/>
      <c r="R19" s="150"/>
      <c r="S19" s="150"/>
      <c r="T19" s="23" t="s">
        <v>106</v>
      </c>
    </row>
    <row r="20" spans="1:20" s="16" customFormat="1" ht="12.75">
      <c r="A20" s="17"/>
      <c r="B20" s="19"/>
      <c r="C20" s="19" t="s">
        <v>96</v>
      </c>
      <c r="D20" s="20"/>
      <c r="E20" s="21"/>
      <c r="F20" s="118"/>
      <c r="G20" s="19"/>
      <c r="H20" s="19"/>
      <c r="I20" s="22"/>
      <c r="J20" s="149"/>
      <c r="K20" s="150">
        <v>3645399.95</v>
      </c>
      <c r="L20" s="150"/>
      <c r="M20" s="150"/>
      <c r="N20" s="150"/>
      <c r="O20" s="150"/>
      <c r="P20" s="150"/>
      <c r="Q20" s="150"/>
      <c r="R20" s="150"/>
      <c r="S20" s="150"/>
      <c r="T20" s="23"/>
    </row>
    <row r="21" spans="1:20" s="16" customFormat="1" ht="12.75">
      <c r="A21" s="17"/>
      <c r="B21" s="19"/>
      <c r="C21" s="19" t="s">
        <v>99</v>
      </c>
      <c r="D21" s="20"/>
      <c r="E21" s="21"/>
      <c r="F21" s="118"/>
      <c r="G21" s="19"/>
      <c r="H21" s="19"/>
      <c r="I21" s="22"/>
      <c r="J21" s="149"/>
      <c r="K21" s="150"/>
      <c r="L21" s="150"/>
      <c r="M21" s="150"/>
      <c r="N21" s="150"/>
      <c r="O21" s="150"/>
      <c r="P21" s="150"/>
      <c r="Q21" s="150">
        <v>84869.05</v>
      </c>
      <c r="R21" s="150"/>
      <c r="S21" s="150"/>
      <c r="T21" s="23"/>
    </row>
    <row r="22" spans="1:20" s="16" customFormat="1" ht="38.25">
      <c r="A22" s="17">
        <v>3</v>
      </c>
      <c r="B22" s="19" t="s">
        <v>105</v>
      </c>
      <c r="C22" s="19" t="s">
        <v>71</v>
      </c>
      <c r="D22" s="20" t="s">
        <v>102</v>
      </c>
      <c r="E22" s="21">
        <v>0.0908</v>
      </c>
      <c r="F22" s="118" t="s">
        <v>104</v>
      </c>
      <c r="G22" s="19" t="s">
        <v>97</v>
      </c>
      <c r="H22" s="19" t="s">
        <v>94</v>
      </c>
      <c r="I22" s="22"/>
      <c r="J22" s="149">
        <v>20554.63</v>
      </c>
      <c r="K22" s="150"/>
      <c r="L22" s="150"/>
      <c r="M22" s="150"/>
      <c r="N22" s="150"/>
      <c r="O22" s="150"/>
      <c r="P22" s="150"/>
      <c r="Q22" s="150"/>
      <c r="R22" s="150"/>
      <c r="S22" s="150"/>
      <c r="T22" s="23" t="s">
        <v>106</v>
      </c>
    </row>
    <row r="23" spans="1:20" s="16" customFormat="1" ht="12.75">
      <c r="A23" s="17"/>
      <c r="B23" s="19"/>
      <c r="C23" s="19" t="s">
        <v>100</v>
      </c>
      <c r="D23" s="20"/>
      <c r="E23" s="21"/>
      <c r="F23" s="118"/>
      <c r="G23" s="19"/>
      <c r="H23" s="19"/>
      <c r="I23" s="22"/>
      <c r="J23" s="149"/>
      <c r="K23" s="150">
        <v>242963.61</v>
      </c>
      <c r="L23" s="150"/>
      <c r="M23" s="150"/>
      <c r="N23" s="150"/>
      <c r="O23" s="150"/>
      <c r="P23" s="150"/>
      <c r="Q23" s="150"/>
      <c r="R23" s="150"/>
      <c r="S23" s="150"/>
      <c r="T23" s="23"/>
    </row>
    <row r="24" spans="1:20" s="16" customFormat="1" ht="16.5" customHeight="1">
      <c r="A24" s="189" t="s">
        <v>43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</row>
    <row r="25" spans="1:20" s="16" customFormat="1" ht="63.75">
      <c r="A25" s="17"/>
      <c r="B25" s="29" t="s">
        <v>85</v>
      </c>
      <c r="C25" s="30" t="s">
        <v>71</v>
      </c>
      <c r="D25" s="31" t="s">
        <v>78</v>
      </c>
      <c r="E25" s="21">
        <v>0.0196</v>
      </c>
      <c r="F25" s="119" t="s">
        <v>86</v>
      </c>
      <c r="G25" s="19" t="s">
        <v>90</v>
      </c>
      <c r="H25" s="19" t="s">
        <v>91</v>
      </c>
      <c r="I25" s="22"/>
      <c r="J25" s="149">
        <v>76048</v>
      </c>
      <c r="K25" s="150"/>
      <c r="L25" s="150"/>
      <c r="M25" s="150"/>
      <c r="N25" s="150"/>
      <c r="O25" s="150"/>
      <c r="P25" s="150"/>
      <c r="Q25" s="150"/>
      <c r="R25" s="150"/>
      <c r="S25" s="150"/>
      <c r="T25" s="23" t="s">
        <v>92</v>
      </c>
    </row>
    <row r="26" spans="1:20" s="16" customFormat="1" ht="63.75">
      <c r="A26" s="17"/>
      <c r="B26" s="29" t="s">
        <v>85</v>
      </c>
      <c r="C26" s="30" t="s">
        <v>71</v>
      </c>
      <c r="D26" s="31" t="s">
        <v>79</v>
      </c>
      <c r="E26" s="21">
        <v>0.0179</v>
      </c>
      <c r="F26" s="119" t="s">
        <v>86</v>
      </c>
      <c r="G26" s="19" t="s">
        <v>90</v>
      </c>
      <c r="H26" s="19" t="s">
        <v>91</v>
      </c>
      <c r="I26" s="22"/>
      <c r="J26" s="149">
        <v>69452</v>
      </c>
      <c r="K26" s="150"/>
      <c r="L26" s="150"/>
      <c r="M26" s="150"/>
      <c r="N26" s="150"/>
      <c r="O26" s="150"/>
      <c r="P26" s="150"/>
      <c r="Q26" s="150"/>
      <c r="R26" s="150"/>
      <c r="S26" s="150"/>
      <c r="T26" s="23" t="s">
        <v>92</v>
      </c>
    </row>
    <row r="27" spans="1:20" s="16" customFormat="1" ht="63.75">
      <c r="A27" s="17"/>
      <c r="B27" s="29" t="s">
        <v>85</v>
      </c>
      <c r="C27" s="30" t="s">
        <v>71</v>
      </c>
      <c r="D27" s="31" t="s">
        <v>80</v>
      </c>
      <c r="E27" s="21">
        <v>0.1293</v>
      </c>
      <c r="F27" s="119" t="s">
        <v>86</v>
      </c>
      <c r="G27" s="19" t="s">
        <v>90</v>
      </c>
      <c r="H27" s="19" t="s">
        <v>91</v>
      </c>
      <c r="I27" s="22"/>
      <c r="J27" s="149">
        <v>501684</v>
      </c>
      <c r="K27" s="150"/>
      <c r="L27" s="150"/>
      <c r="M27" s="150"/>
      <c r="N27" s="150"/>
      <c r="O27" s="150"/>
      <c r="P27" s="150"/>
      <c r="Q27" s="150"/>
      <c r="R27" s="150"/>
      <c r="S27" s="150"/>
      <c r="T27" s="23" t="s">
        <v>92</v>
      </c>
    </row>
    <row r="28" spans="1:20" s="16" customFormat="1" ht="63.75">
      <c r="A28" s="17"/>
      <c r="B28" s="29" t="s">
        <v>85</v>
      </c>
      <c r="C28" s="30" t="s">
        <v>71</v>
      </c>
      <c r="D28" s="31" t="s">
        <v>81</v>
      </c>
      <c r="E28" s="21">
        <v>0.0567</v>
      </c>
      <c r="F28" s="119" t="s">
        <v>87</v>
      </c>
      <c r="G28" s="19" t="s">
        <v>90</v>
      </c>
      <c r="H28" s="19" t="s">
        <v>91</v>
      </c>
      <c r="I28" s="22"/>
      <c r="J28" s="149">
        <v>219996</v>
      </c>
      <c r="K28" s="150"/>
      <c r="L28" s="150"/>
      <c r="M28" s="150"/>
      <c r="N28" s="150"/>
      <c r="O28" s="150"/>
      <c r="P28" s="150"/>
      <c r="Q28" s="150"/>
      <c r="R28" s="150"/>
      <c r="S28" s="150"/>
      <c r="T28" s="23" t="s">
        <v>92</v>
      </c>
    </row>
    <row r="29" spans="1:20" s="16" customFormat="1" ht="63.75">
      <c r="A29" s="17"/>
      <c r="B29" s="29" t="s">
        <v>85</v>
      </c>
      <c r="C29" s="30" t="s">
        <v>71</v>
      </c>
      <c r="D29" s="31" t="s">
        <v>82</v>
      </c>
      <c r="E29" s="21">
        <v>0.2659</v>
      </c>
      <c r="F29" s="119" t="s">
        <v>88</v>
      </c>
      <c r="G29" s="19" t="s">
        <v>90</v>
      </c>
      <c r="H29" s="19" t="s">
        <v>91</v>
      </c>
      <c r="I29" s="22"/>
      <c r="J29" s="149">
        <v>1031692</v>
      </c>
      <c r="K29" s="150"/>
      <c r="L29" s="150"/>
      <c r="M29" s="150"/>
      <c r="N29" s="150"/>
      <c r="O29" s="150"/>
      <c r="P29" s="150"/>
      <c r="Q29" s="150"/>
      <c r="R29" s="150"/>
      <c r="S29" s="150"/>
      <c r="T29" s="23" t="s">
        <v>92</v>
      </c>
    </row>
    <row r="30" spans="1:20" s="16" customFormat="1" ht="25.5">
      <c r="A30" s="17"/>
      <c r="B30" s="29" t="s">
        <v>85</v>
      </c>
      <c r="C30" s="30" t="s">
        <v>71</v>
      </c>
      <c r="D30" s="31"/>
      <c r="E30" s="21"/>
      <c r="F30" s="119" t="s">
        <v>88</v>
      </c>
      <c r="G30" s="19" t="s">
        <v>90</v>
      </c>
      <c r="H30" s="19" t="s">
        <v>91</v>
      </c>
      <c r="I30" s="22"/>
      <c r="J30" s="149"/>
      <c r="K30" s="150">
        <v>978000</v>
      </c>
      <c r="L30" s="150"/>
      <c r="M30" s="150"/>
      <c r="N30" s="150"/>
      <c r="O30" s="150"/>
      <c r="P30" s="150"/>
      <c r="Q30" s="150"/>
      <c r="R30" s="150"/>
      <c r="S30" s="150"/>
      <c r="T30" s="23"/>
    </row>
    <row r="31" spans="1:20" s="16" customFormat="1" ht="63.75">
      <c r="A31" s="17"/>
      <c r="B31" s="29" t="s">
        <v>85</v>
      </c>
      <c r="C31" s="30" t="s">
        <v>71</v>
      </c>
      <c r="D31" s="31" t="s">
        <v>83</v>
      </c>
      <c r="E31" s="21">
        <v>0.0543</v>
      </c>
      <c r="F31" s="119" t="s">
        <v>89</v>
      </c>
      <c r="G31" s="19" t="s">
        <v>90</v>
      </c>
      <c r="H31" s="19" t="s">
        <v>91</v>
      </c>
      <c r="I31" s="22"/>
      <c r="J31" s="149">
        <v>210684</v>
      </c>
      <c r="K31" s="150"/>
      <c r="L31" s="150"/>
      <c r="M31" s="150"/>
      <c r="N31" s="150"/>
      <c r="O31" s="150"/>
      <c r="P31" s="150"/>
      <c r="Q31" s="150"/>
      <c r="R31" s="150"/>
      <c r="S31" s="150"/>
      <c r="T31" s="23" t="s">
        <v>92</v>
      </c>
    </row>
    <row r="32" spans="1:20" s="16" customFormat="1" ht="63.75">
      <c r="A32" s="17"/>
      <c r="B32" s="29" t="s">
        <v>85</v>
      </c>
      <c r="C32" s="30" t="s">
        <v>71</v>
      </c>
      <c r="D32" s="31" t="s">
        <v>84</v>
      </c>
      <c r="E32" s="21">
        <v>0.3538</v>
      </c>
      <c r="F32" s="119" t="s">
        <v>89</v>
      </c>
      <c r="G32" s="19" t="s">
        <v>90</v>
      </c>
      <c r="H32" s="19" t="s">
        <v>91</v>
      </c>
      <c r="I32" s="22"/>
      <c r="J32" s="149">
        <v>1372744</v>
      </c>
      <c r="K32" s="150"/>
      <c r="L32" s="150"/>
      <c r="M32" s="150"/>
      <c r="N32" s="150"/>
      <c r="O32" s="150"/>
      <c r="P32" s="150"/>
      <c r="Q32" s="150"/>
      <c r="R32" s="150"/>
      <c r="S32" s="150"/>
      <c r="T32" s="23" t="s">
        <v>92</v>
      </c>
    </row>
    <row r="33" spans="1:20" s="16" customFormat="1" ht="25.5">
      <c r="A33" s="17"/>
      <c r="B33" s="29"/>
      <c r="C33" s="30"/>
      <c r="D33" s="31"/>
      <c r="E33" s="21"/>
      <c r="F33" s="119" t="s">
        <v>89</v>
      </c>
      <c r="G33" s="19" t="s">
        <v>90</v>
      </c>
      <c r="H33" s="19" t="s">
        <v>91</v>
      </c>
      <c r="I33" s="22"/>
      <c r="J33" s="149"/>
      <c r="K33" s="150">
        <v>393572</v>
      </c>
      <c r="L33" s="150"/>
      <c r="M33" s="150"/>
      <c r="N33" s="150"/>
      <c r="O33" s="150"/>
      <c r="P33" s="150"/>
      <c r="Q33" s="150"/>
      <c r="R33" s="150"/>
      <c r="S33" s="150"/>
      <c r="T33" s="23"/>
    </row>
    <row r="34" spans="1:20" s="16" customFormat="1" ht="38.25">
      <c r="A34" s="17">
        <v>1</v>
      </c>
      <c r="B34" s="18" t="s">
        <v>70</v>
      </c>
      <c r="C34" s="19" t="s">
        <v>71</v>
      </c>
      <c r="D34" s="20" t="s">
        <v>72</v>
      </c>
      <c r="E34" s="21">
        <v>0.2243</v>
      </c>
      <c r="F34" s="118" t="s">
        <v>73</v>
      </c>
      <c r="G34" s="19" t="s">
        <v>97</v>
      </c>
      <c r="H34" s="19" t="s">
        <v>94</v>
      </c>
      <c r="I34" s="22"/>
      <c r="J34" s="149">
        <v>149559.11</v>
      </c>
      <c r="K34" s="150"/>
      <c r="L34" s="150"/>
      <c r="M34" s="150"/>
      <c r="N34" s="150"/>
      <c r="O34" s="150"/>
      <c r="P34" s="150"/>
      <c r="Q34" s="150"/>
      <c r="R34" s="150"/>
      <c r="S34" s="150"/>
      <c r="T34" s="23" t="s">
        <v>98</v>
      </c>
    </row>
    <row r="35" spans="1:20" s="16" customFormat="1" ht="12.75">
      <c r="A35" s="17"/>
      <c r="B35" s="18"/>
      <c r="C35" s="19" t="s">
        <v>96</v>
      </c>
      <c r="D35" s="20"/>
      <c r="E35" s="21"/>
      <c r="F35" s="118"/>
      <c r="G35" s="19"/>
      <c r="H35" s="19"/>
      <c r="I35" s="22"/>
      <c r="J35" s="149"/>
      <c r="K35" s="150">
        <v>2295462.09</v>
      </c>
      <c r="L35" s="150"/>
      <c r="M35" s="150"/>
      <c r="N35" s="150"/>
      <c r="O35" s="150"/>
      <c r="P35" s="150"/>
      <c r="Q35" s="150"/>
      <c r="R35" s="150"/>
      <c r="S35" s="150"/>
      <c r="T35" s="23"/>
    </row>
    <row r="36" spans="1:20" s="16" customFormat="1" ht="51">
      <c r="A36" s="17">
        <v>2</v>
      </c>
      <c r="B36" s="18" t="s">
        <v>105</v>
      </c>
      <c r="C36" s="19" t="s">
        <v>71</v>
      </c>
      <c r="D36" s="20" t="s">
        <v>101</v>
      </c>
      <c r="E36" s="21">
        <v>0.0649</v>
      </c>
      <c r="F36" s="118" t="s">
        <v>103</v>
      </c>
      <c r="G36" s="19" t="s">
        <v>97</v>
      </c>
      <c r="H36" s="19" t="s">
        <v>94</v>
      </c>
      <c r="I36" s="22"/>
      <c r="J36" s="149">
        <v>9469.8</v>
      </c>
      <c r="K36" s="150"/>
      <c r="L36" s="150"/>
      <c r="M36" s="150"/>
      <c r="N36" s="150"/>
      <c r="O36" s="150"/>
      <c r="P36" s="150"/>
      <c r="Q36" s="150"/>
      <c r="R36" s="150"/>
      <c r="S36" s="150"/>
      <c r="T36" s="23" t="s">
        <v>107</v>
      </c>
    </row>
    <row r="37" spans="1:20" s="16" customFormat="1" ht="12.75">
      <c r="A37" s="17"/>
      <c r="B37" s="19"/>
      <c r="C37" s="19" t="s">
        <v>96</v>
      </c>
      <c r="D37" s="20"/>
      <c r="E37" s="21"/>
      <c r="F37" s="118"/>
      <c r="G37" s="19"/>
      <c r="H37" s="19"/>
      <c r="I37" s="22"/>
      <c r="J37" s="149"/>
      <c r="K37" s="150">
        <v>3645399.95</v>
      </c>
      <c r="L37" s="150"/>
      <c r="M37" s="150"/>
      <c r="N37" s="150"/>
      <c r="O37" s="150"/>
      <c r="P37" s="150"/>
      <c r="Q37" s="150"/>
      <c r="R37" s="150"/>
      <c r="S37" s="150"/>
      <c r="T37" s="23"/>
    </row>
    <row r="38" spans="1:20" s="16" customFormat="1" ht="12.75">
      <c r="A38" s="17"/>
      <c r="B38" s="19"/>
      <c r="C38" s="19" t="s">
        <v>99</v>
      </c>
      <c r="D38" s="20"/>
      <c r="E38" s="21"/>
      <c r="F38" s="118"/>
      <c r="G38" s="19"/>
      <c r="H38" s="19"/>
      <c r="I38" s="22"/>
      <c r="J38" s="149"/>
      <c r="K38" s="150"/>
      <c r="L38" s="150"/>
      <c r="M38" s="150"/>
      <c r="N38" s="150"/>
      <c r="O38" s="150"/>
      <c r="P38" s="150"/>
      <c r="Q38" s="150">
        <v>84869.05</v>
      </c>
      <c r="R38" s="150"/>
      <c r="S38" s="150"/>
      <c r="T38" s="23"/>
    </row>
    <row r="39" spans="1:20" s="16" customFormat="1" ht="38.25">
      <c r="A39" s="17">
        <v>3</v>
      </c>
      <c r="B39" s="19" t="s">
        <v>105</v>
      </c>
      <c r="C39" s="19" t="s">
        <v>71</v>
      </c>
      <c r="D39" s="20" t="s">
        <v>102</v>
      </c>
      <c r="E39" s="21">
        <v>0.0908</v>
      </c>
      <c r="F39" s="118" t="s">
        <v>104</v>
      </c>
      <c r="G39" s="19" t="s">
        <v>97</v>
      </c>
      <c r="H39" s="19" t="s">
        <v>94</v>
      </c>
      <c r="I39" s="22"/>
      <c r="J39" s="149">
        <v>20554.63</v>
      </c>
      <c r="K39" s="150"/>
      <c r="L39" s="150"/>
      <c r="M39" s="150"/>
      <c r="N39" s="150"/>
      <c r="O39" s="150"/>
      <c r="P39" s="150"/>
      <c r="Q39" s="150"/>
      <c r="R39" s="150"/>
      <c r="S39" s="150"/>
      <c r="T39" s="23" t="s">
        <v>107</v>
      </c>
    </row>
    <row r="40" spans="1:20" s="16" customFormat="1" ht="12.75">
      <c r="A40" s="17"/>
      <c r="B40" s="19"/>
      <c r="C40" s="19" t="s">
        <v>100</v>
      </c>
      <c r="D40" s="20"/>
      <c r="E40" s="21"/>
      <c r="F40" s="118"/>
      <c r="G40" s="19"/>
      <c r="H40" s="19"/>
      <c r="I40" s="22"/>
      <c r="J40" s="149"/>
      <c r="K40" s="150">
        <v>242963.61</v>
      </c>
      <c r="L40" s="150"/>
      <c r="M40" s="150"/>
      <c r="N40" s="150"/>
      <c r="O40" s="150"/>
      <c r="P40" s="150"/>
      <c r="Q40" s="150"/>
      <c r="R40" s="150"/>
      <c r="S40" s="150"/>
      <c r="T40" s="23"/>
    </row>
    <row r="41" spans="1:20" s="24" customFormat="1" ht="18.75" customHeight="1">
      <c r="A41" s="189" t="s">
        <v>44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</row>
    <row r="42" spans="1:20" s="24" customFormat="1" ht="51">
      <c r="A42" s="17">
        <v>1</v>
      </c>
      <c r="B42" s="29" t="s">
        <v>124</v>
      </c>
      <c r="C42" s="30" t="s">
        <v>120</v>
      </c>
      <c r="D42" s="31" t="s">
        <v>125</v>
      </c>
      <c r="E42" s="21">
        <v>0</v>
      </c>
      <c r="F42" s="119" t="s">
        <v>126</v>
      </c>
      <c r="G42" s="19" t="s">
        <v>127</v>
      </c>
      <c r="H42" s="19" t="s">
        <v>128</v>
      </c>
      <c r="I42" s="22"/>
      <c r="J42" s="149"/>
      <c r="K42" s="150">
        <v>2706000</v>
      </c>
      <c r="L42" s="150"/>
      <c r="M42" s="150"/>
      <c r="N42" s="150"/>
      <c r="O42" s="150"/>
      <c r="P42" s="150"/>
      <c r="Q42" s="150"/>
      <c r="R42" s="150"/>
      <c r="S42" s="150"/>
      <c r="T42" s="23" t="s">
        <v>129</v>
      </c>
    </row>
    <row r="43" spans="1:20" s="24" customFormat="1" ht="51">
      <c r="A43" s="17">
        <v>1</v>
      </c>
      <c r="B43" s="29" t="s">
        <v>124</v>
      </c>
      <c r="C43" s="30" t="s">
        <v>120</v>
      </c>
      <c r="D43" s="31" t="s">
        <v>125</v>
      </c>
      <c r="E43" s="21">
        <v>0</v>
      </c>
      <c r="F43" s="119" t="s">
        <v>126</v>
      </c>
      <c r="G43" s="19" t="s">
        <v>284</v>
      </c>
      <c r="H43" s="19" t="s">
        <v>285</v>
      </c>
      <c r="I43" s="22"/>
      <c r="J43" s="149"/>
      <c r="K43" s="150">
        <v>167280</v>
      </c>
      <c r="L43" s="150"/>
      <c r="M43" s="150"/>
      <c r="N43" s="150"/>
      <c r="O43" s="150"/>
      <c r="P43" s="150"/>
      <c r="Q43" s="150"/>
      <c r="R43" s="150"/>
      <c r="S43" s="150"/>
      <c r="T43" s="23" t="s">
        <v>287</v>
      </c>
    </row>
    <row r="44" spans="1:20" s="28" customFormat="1" ht="15">
      <c r="A44" s="190" t="s">
        <v>49</v>
      </c>
      <c r="B44" s="190"/>
      <c r="C44" s="190"/>
      <c r="D44" s="11" t="s">
        <v>41</v>
      </c>
      <c r="E44" s="26">
        <f>E14+SUM(E17:E23)-SUM(E25:E40)</f>
        <v>123.03349999999999</v>
      </c>
      <c r="F44" s="117" t="s">
        <v>41</v>
      </c>
      <c r="G44" s="12" t="s">
        <v>41</v>
      </c>
      <c r="H44" s="12"/>
      <c r="I44" s="13" t="s">
        <v>41</v>
      </c>
      <c r="J44" s="141">
        <f aca="true" t="shared" si="1" ref="J44:S44">J14+SUM(J17:J23)-SUM(J25:J40)</f>
        <v>34469903.75</v>
      </c>
      <c r="K44" s="141">
        <f>K14+SUM(K17:K23)-SUM(K25:K40)+SUM(K42:K43)</f>
        <v>289741895.36</v>
      </c>
      <c r="L44" s="141">
        <f t="shared" si="1"/>
        <v>0</v>
      </c>
      <c r="M44" s="141">
        <f t="shared" si="1"/>
        <v>245891778.39</v>
      </c>
      <c r="N44" s="141">
        <f t="shared" si="1"/>
        <v>964787.99</v>
      </c>
      <c r="O44" s="141">
        <f t="shared" si="1"/>
        <v>48035964.39</v>
      </c>
      <c r="P44" s="141">
        <f t="shared" si="1"/>
        <v>6840.01</v>
      </c>
      <c r="Q44" s="141">
        <f t="shared" si="1"/>
        <v>53267903.52</v>
      </c>
      <c r="R44" s="141">
        <f t="shared" si="1"/>
        <v>119964030</v>
      </c>
      <c r="S44" s="141">
        <f t="shared" si="1"/>
        <v>7271699</v>
      </c>
      <c r="T44" s="27" t="s">
        <v>41</v>
      </c>
    </row>
    <row r="45" spans="1:20" s="15" customFormat="1" ht="29.25" customHeight="1">
      <c r="A45" s="191" t="s">
        <v>50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</row>
    <row r="46" spans="1:20" s="16" customFormat="1" ht="21" customHeight="1">
      <c r="A46" s="189" t="s">
        <v>42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</row>
    <row r="47" spans="1:20" s="16" customFormat="1" ht="12.75">
      <c r="A47" s="17"/>
      <c r="B47" s="18"/>
      <c r="C47" s="32"/>
      <c r="D47" s="33"/>
      <c r="E47" s="34"/>
      <c r="F47" s="120"/>
      <c r="G47" s="35"/>
      <c r="H47" s="19"/>
      <c r="I47" s="22"/>
      <c r="J47" s="149"/>
      <c r="K47" s="150"/>
      <c r="L47" s="150"/>
      <c r="M47" s="150"/>
      <c r="N47" s="150"/>
      <c r="O47" s="150"/>
      <c r="P47" s="150"/>
      <c r="Q47" s="150"/>
      <c r="R47" s="150"/>
      <c r="S47" s="150"/>
      <c r="T47" s="23"/>
    </row>
    <row r="48" spans="1:20" s="16" customFormat="1" ht="20.25" customHeight="1">
      <c r="A48" s="189" t="s">
        <v>43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</row>
    <row r="49" spans="1:20" s="16" customFormat="1" ht="12.75">
      <c r="A49" s="17"/>
      <c r="B49" s="18"/>
      <c r="C49" s="36"/>
      <c r="D49" s="37"/>
      <c r="E49" s="38"/>
      <c r="F49" s="121"/>
      <c r="G49" s="19"/>
      <c r="H49" s="19"/>
      <c r="I49" s="22"/>
      <c r="J49" s="149"/>
      <c r="K49" s="150"/>
      <c r="L49" s="150"/>
      <c r="M49" s="150"/>
      <c r="N49" s="150"/>
      <c r="O49" s="150"/>
      <c r="P49" s="150"/>
      <c r="Q49" s="150"/>
      <c r="R49" s="150"/>
      <c r="S49" s="150"/>
      <c r="T49" s="23"/>
    </row>
    <row r="50" spans="1:20" s="24" customFormat="1" ht="21.75" customHeight="1">
      <c r="A50" s="189" t="s">
        <v>44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</row>
    <row r="51" spans="1:20" s="24" customFormat="1" ht="12.75">
      <c r="A51" s="17"/>
      <c r="B51" s="29"/>
      <c r="C51" s="30"/>
      <c r="D51" s="31"/>
      <c r="E51" s="39"/>
      <c r="F51" s="119"/>
      <c r="G51" s="19"/>
      <c r="H51" s="19"/>
      <c r="I51" s="22"/>
      <c r="J51" s="149"/>
      <c r="K51" s="150"/>
      <c r="L51" s="150"/>
      <c r="M51" s="150"/>
      <c r="N51" s="150"/>
      <c r="O51" s="150"/>
      <c r="P51" s="150"/>
      <c r="Q51" s="150"/>
      <c r="R51" s="150"/>
      <c r="S51" s="150"/>
      <c r="T51" s="23"/>
    </row>
    <row r="52" spans="1:20" s="28" customFormat="1" ht="15">
      <c r="A52" s="190" t="s">
        <v>51</v>
      </c>
      <c r="B52" s="190"/>
      <c r="C52" s="190"/>
      <c r="D52" s="11" t="s">
        <v>41</v>
      </c>
      <c r="E52" s="26">
        <f>E44+SUM(E47:E47)-SUM(E49:E49)+SUM(E51:E51)</f>
        <v>123.03349999999999</v>
      </c>
      <c r="F52" s="122"/>
      <c r="G52" s="26"/>
      <c r="H52" s="26"/>
      <c r="I52" s="40"/>
      <c r="J52" s="151">
        <f aca="true" t="shared" si="2" ref="J52:S52">J44+SUM(J47:J47)-SUM(J49:J49)+SUM(J51:J51)</f>
        <v>34469903.75</v>
      </c>
      <c r="K52" s="151">
        <f t="shared" si="2"/>
        <v>289741895.36</v>
      </c>
      <c r="L52" s="151">
        <f t="shared" si="2"/>
        <v>0</v>
      </c>
      <c r="M52" s="151">
        <f t="shared" si="2"/>
        <v>245891778.39</v>
      </c>
      <c r="N52" s="151">
        <f t="shared" si="2"/>
        <v>964787.99</v>
      </c>
      <c r="O52" s="151">
        <f t="shared" si="2"/>
        <v>48035964.39</v>
      </c>
      <c r="P52" s="151">
        <f t="shared" si="2"/>
        <v>6840.01</v>
      </c>
      <c r="Q52" s="151">
        <f t="shared" si="2"/>
        <v>53267903.52</v>
      </c>
      <c r="R52" s="151">
        <f t="shared" si="2"/>
        <v>119964030</v>
      </c>
      <c r="S52" s="151">
        <f t="shared" si="2"/>
        <v>7271699</v>
      </c>
      <c r="T52" s="41" t="s">
        <v>41</v>
      </c>
    </row>
    <row r="53" spans="1:20" s="15" customFormat="1" ht="24" customHeight="1">
      <c r="A53" s="191" t="s">
        <v>53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</row>
    <row r="54" spans="1:20" s="16" customFormat="1" ht="12.75">
      <c r="A54" s="189" t="s">
        <v>42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</row>
    <row r="55" spans="1:20" s="16" customFormat="1" ht="25.5">
      <c r="A55" s="17">
        <v>1</v>
      </c>
      <c r="B55" s="19" t="s">
        <v>108</v>
      </c>
      <c r="C55" s="19" t="s">
        <v>120</v>
      </c>
      <c r="D55" s="20" t="s">
        <v>109</v>
      </c>
      <c r="E55" s="21">
        <v>0.4675</v>
      </c>
      <c r="F55" s="118" t="s">
        <v>110</v>
      </c>
      <c r="G55" s="19" t="s">
        <v>111</v>
      </c>
      <c r="H55" s="19" t="s">
        <v>112</v>
      </c>
      <c r="I55" s="22"/>
      <c r="J55" s="149">
        <v>14024.94</v>
      </c>
      <c r="K55" s="150"/>
      <c r="L55" s="150"/>
      <c r="M55" s="150"/>
      <c r="N55" s="150"/>
      <c r="O55" s="150"/>
      <c r="P55" s="150"/>
      <c r="Q55" s="150"/>
      <c r="R55" s="150"/>
      <c r="S55" s="150"/>
      <c r="T55" s="23" t="s">
        <v>119</v>
      </c>
    </row>
    <row r="56" spans="1:20" s="16" customFormat="1" ht="25.5">
      <c r="A56" s="17">
        <v>2</v>
      </c>
      <c r="B56" s="19" t="s">
        <v>108</v>
      </c>
      <c r="C56" s="19" t="s">
        <v>120</v>
      </c>
      <c r="D56" s="20" t="s">
        <v>113</v>
      </c>
      <c r="E56" s="21">
        <v>0.4037</v>
      </c>
      <c r="F56" s="118" t="s">
        <v>114</v>
      </c>
      <c r="G56" s="19" t="s">
        <v>111</v>
      </c>
      <c r="H56" s="19" t="s">
        <v>112</v>
      </c>
      <c r="I56" s="22"/>
      <c r="J56" s="149">
        <v>12110.95</v>
      </c>
      <c r="K56" s="150"/>
      <c r="L56" s="150"/>
      <c r="M56" s="150"/>
      <c r="N56" s="150"/>
      <c r="O56" s="150"/>
      <c r="P56" s="150"/>
      <c r="Q56" s="150"/>
      <c r="R56" s="150"/>
      <c r="S56" s="150"/>
      <c r="T56" s="23" t="s">
        <v>119</v>
      </c>
    </row>
    <row r="57" spans="1:20" s="16" customFormat="1" ht="12.75">
      <c r="A57" s="17"/>
      <c r="B57" s="19"/>
      <c r="C57" s="19" t="s">
        <v>115</v>
      </c>
      <c r="D57" s="20"/>
      <c r="E57" s="21"/>
      <c r="F57" s="118"/>
      <c r="G57" s="19"/>
      <c r="H57" s="19"/>
      <c r="I57" s="22"/>
      <c r="J57" s="149"/>
      <c r="K57" s="150">
        <v>569592.08</v>
      </c>
      <c r="L57" s="150"/>
      <c r="M57" s="150"/>
      <c r="N57" s="150"/>
      <c r="O57" s="150"/>
      <c r="P57" s="150"/>
      <c r="Q57" s="150"/>
      <c r="R57" s="150"/>
      <c r="S57" s="150"/>
      <c r="T57" s="23"/>
    </row>
    <row r="58" spans="1:20" s="16" customFormat="1" ht="12.75">
      <c r="A58" s="17"/>
      <c r="B58" s="19"/>
      <c r="C58" s="19" t="s">
        <v>116</v>
      </c>
      <c r="D58" s="20"/>
      <c r="E58" s="21"/>
      <c r="F58" s="118"/>
      <c r="G58" s="19"/>
      <c r="H58" s="19"/>
      <c r="I58" s="22"/>
      <c r="J58" s="149"/>
      <c r="K58" s="150"/>
      <c r="L58" s="150"/>
      <c r="M58" s="150"/>
      <c r="N58" s="150">
        <v>5511.17</v>
      </c>
      <c r="O58" s="150"/>
      <c r="P58" s="150"/>
      <c r="Q58" s="150"/>
      <c r="R58" s="150"/>
      <c r="S58" s="150"/>
      <c r="T58" s="23"/>
    </row>
    <row r="59" spans="1:20" s="16" customFormat="1" ht="12.75">
      <c r="A59" s="17"/>
      <c r="B59" s="19"/>
      <c r="C59" s="19" t="s">
        <v>117</v>
      </c>
      <c r="D59" s="20"/>
      <c r="E59" s="21"/>
      <c r="F59" s="118"/>
      <c r="G59" s="19"/>
      <c r="H59" s="19"/>
      <c r="I59" s="22"/>
      <c r="J59" s="149"/>
      <c r="K59" s="150"/>
      <c r="L59" s="150"/>
      <c r="M59" s="150"/>
      <c r="N59" s="150">
        <v>770.65</v>
      </c>
      <c r="O59" s="150"/>
      <c r="P59" s="150"/>
      <c r="Q59" s="150"/>
      <c r="R59" s="150"/>
      <c r="S59" s="150"/>
      <c r="T59" s="23"/>
    </row>
    <row r="60" spans="1:20" s="16" customFormat="1" ht="12.75">
      <c r="A60" s="17"/>
      <c r="B60" s="19"/>
      <c r="C60" s="19" t="s">
        <v>118</v>
      </c>
      <c r="D60" s="20"/>
      <c r="E60" s="21"/>
      <c r="F60" s="118"/>
      <c r="G60" s="19"/>
      <c r="H60" s="19"/>
      <c r="I60" s="22"/>
      <c r="J60" s="149"/>
      <c r="K60" s="150"/>
      <c r="L60" s="150"/>
      <c r="M60" s="150">
        <v>5076.16</v>
      </c>
      <c r="N60" s="150"/>
      <c r="O60" s="150"/>
      <c r="P60" s="150"/>
      <c r="Q60" s="150"/>
      <c r="R60" s="150"/>
      <c r="S60" s="150"/>
      <c r="T60" s="23"/>
    </row>
    <row r="61" spans="1:20" s="16" customFormat="1" ht="12.75">
      <c r="A61" s="189" t="s">
        <v>43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</row>
    <row r="62" spans="1:20" s="16" customFormat="1" ht="38.25">
      <c r="A62" s="17">
        <v>1</v>
      </c>
      <c r="B62" s="29" t="s">
        <v>108</v>
      </c>
      <c r="C62" s="30" t="s">
        <v>120</v>
      </c>
      <c r="D62" s="31" t="s">
        <v>109</v>
      </c>
      <c r="E62" s="42">
        <v>0.4675</v>
      </c>
      <c r="F62" s="119" t="s">
        <v>110</v>
      </c>
      <c r="G62" s="19" t="s">
        <v>111</v>
      </c>
      <c r="H62" s="19" t="s">
        <v>112</v>
      </c>
      <c r="I62" s="22"/>
      <c r="J62" s="152">
        <v>14024.94</v>
      </c>
      <c r="K62" s="153"/>
      <c r="L62" s="153"/>
      <c r="M62" s="153"/>
      <c r="N62" s="153"/>
      <c r="O62" s="153"/>
      <c r="P62" s="153"/>
      <c r="Q62" s="153"/>
      <c r="R62" s="153"/>
      <c r="S62" s="153"/>
      <c r="T62" s="23" t="s">
        <v>121</v>
      </c>
    </row>
    <row r="63" spans="1:20" s="16" customFormat="1" ht="38.25">
      <c r="A63" s="17">
        <v>2</v>
      </c>
      <c r="B63" s="29" t="s">
        <v>108</v>
      </c>
      <c r="C63" s="30" t="s">
        <v>120</v>
      </c>
      <c r="D63" s="31" t="s">
        <v>113</v>
      </c>
      <c r="E63" s="42">
        <v>0.4037</v>
      </c>
      <c r="F63" s="119" t="s">
        <v>114</v>
      </c>
      <c r="G63" s="19" t="s">
        <v>111</v>
      </c>
      <c r="H63" s="19" t="s">
        <v>112</v>
      </c>
      <c r="I63" s="22"/>
      <c r="J63" s="152">
        <v>12110.95</v>
      </c>
      <c r="K63" s="153"/>
      <c r="L63" s="153"/>
      <c r="M63" s="153"/>
      <c r="N63" s="153"/>
      <c r="O63" s="153"/>
      <c r="P63" s="153"/>
      <c r="Q63" s="153"/>
      <c r="R63" s="153"/>
      <c r="S63" s="153"/>
      <c r="T63" s="23" t="s">
        <v>121</v>
      </c>
    </row>
    <row r="64" spans="1:20" s="16" customFormat="1" ht="12.75">
      <c r="A64" s="17"/>
      <c r="B64" s="29"/>
      <c r="C64" s="30" t="s">
        <v>115</v>
      </c>
      <c r="D64" s="31"/>
      <c r="E64" s="42"/>
      <c r="F64" s="119"/>
      <c r="G64" s="19"/>
      <c r="H64" s="19"/>
      <c r="I64" s="22"/>
      <c r="J64" s="152"/>
      <c r="K64" s="153">
        <v>569592.08</v>
      </c>
      <c r="L64" s="153"/>
      <c r="M64" s="153"/>
      <c r="N64" s="153"/>
      <c r="O64" s="153"/>
      <c r="P64" s="153"/>
      <c r="Q64" s="153"/>
      <c r="R64" s="153"/>
      <c r="S64" s="153"/>
      <c r="T64" s="23"/>
    </row>
    <row r="65" spans="1:20" s="16" customFormat="1" ht="12.75">
      <c r="A65" s="17"/>
      <c r="B65" s="29"/>
      <c r="C65" s="30" t="s">
        <v>116</v>
      </c>
      <c r="D65" s="31"/>
      <c r="E65" s="42"/>
      <c r="F65" s="119"/>
      <c r="G65" s="19"/>
      <c r="H65" s="19"/>
      <c r="I65" s="22"/>
      <c r="J65" s="152"/>
      <c r="K65" s="153"/>
      <c r="L65" s="153"/>
      <c r="M65" s="153"/>
      <c r="N65" s="153">
        <v>5511.17</v>
      </c>
      <c r="O65" s="153"/>
      <c r="P65" s="153"/>
      <c r="Q65" s="153"/>
      <c r="R65" s="153"/>
      <c r="S65" s="153"/>
      <c r="T65" s="23"/>
    </row>
    <row r="66" spans="1:20" s="16" customFormat="1" ht="12.75">
      <c r="A66" s="17"/>
      <c r="B66" s="29"/>
      <c r="C66" s="30" t="s">
        <v>117</v>
      </c>
      <c r="D66" s="31"/>
      <c r="E66" s="42"/>
      <c r="F66" s="119"/>
      <c r="G66" s="19"/>
      <c r="H66" s="19"/>
      <c r="I66" s="22"/>
      <c r="J66" s="152"/>
      <c r="K66" s="153"/>
      <c r="L66" s="153"/>
      <c r="M66" s="153"/>
      <c r="N66" s="153">
        <v>770.65</v>
      </c>
      <c r="O66" s="153"/>
      <c r="P66" s="153"/>
      <c r="Q66" s="153"/>
      <c r="R66" s="153"/>
      <c r="S66" s="153"/>
      <c r="T66" s="23"/>
    </row>
    <row r="67" spans="1:20" s="16" customFormat="1" ht="12.75">
      <c r="A67" s="17"/>
      <c r="B67" s="29"/>
      <c r="C67" s="30" t="s">
        <v>118</v>
      </c>
      <c r="D67" s="31"/>
      <c r="E67" s="42"/>
      <c r="F67" s="119"/>
      <c r="G67" s="19"/>
      <c r="H67" s="19"/>
      <c r="I67" s="22"/>
      <c r="J67" s="152"/>
      <c r="K67" s="153"/>
      <c r="L67" s="153"/>
      <c r="M67" s="153">
        <v>5076.16</v>
      </c>
      <c r="N67" s="153"/>
      <c r="O67" s="153"/>
      <c r="P67" s="153"/>
      <c r="Q67" s="153"/>
      <c r="R67" s="153"/>
      <c r="S67" s="153"/>
      <c r="T67" s="23"/>
    </row>
    <row r="68" spans="1:20" s="24" customFormat="1" ht="12.75">
      <c r="A68" s="189" t="s">
        <v>44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</row>
    <row r="69" spans="1:20" s="24" customFormat="1" ht="27" customHeight="1">
      <c r="A69" s="17">
        <v>1</v>
      </c>
      <c r="B69" s="43" t="s">
        <v>139</v>
      </c>
      <c r="C69" s="19" t="s">
        <v>120</v>
      </c>
      <c r="D69" s="44" t="s">
        <v>140</v>
      </c>
      <c r="E69" s="181">
        <v>0</v>
      </c>
      <c r="F69" s="118" t="s">
        <v>141</v>
      </c>
      <c r="G69" s="19" t="s">
        <v>142</v>
      </c>
      <c r="H69" s="19" t="s">
        <v>143</v>
      </c>
      <c r="I69" s="180"/>
      <c r="J69" s="154"/>
      <c r="K69" s="155"/>
      <c r="L69" s="155"/>
      <c r="M69" s="155"/>
      <c r="N69" s="155"/>
      <c r="O69" s="155"/>
      <c r="P69" s="155"/>
      <c r="Q69" s="155">
        <v>11624.09</v>
      </c>
      <c r="R69" s="155"/>
      <c r="S69" s="155"/>
      <c r="T69" s="45" t="s">
        <v>144</v>
      </c>
    </row>
    <row r="70" spans="1:20" s="28" customFormat="1" ht="15.75" thickBot="1">
      <c r="A70" s="190" t="s">
        <v>52</v>
      </c>
      <c r="B70" s="190"/>
      <c r="C70" s="190"/>
      <c r="D70" s="11" t="s">
        <v>41</v>
      </c>
      <c r="E70" s="26">
        <f>SUM(E52)+SUM(E55:E60)-SUM(E62:E67)</f>
        <v>123.03349999999999</v>
      </c>
      <c r="F70" s="117" t="s">
        <v>41</v>
      </c>
      <c r="G70" s="12" t="s">
        <v>41</v>
      </c>
      <c r="H70" s="12"/>
      <c r="I70" s="13" t="s">
        <v>41</v>
      </c>
      <c r="J70" s="141">
        <f>SUM(J52)+SUM(J55:J60)-SUM(J62:J67)+SUM(J69:J69)</f>
        <v>34469903.75</v>
      </c>
      <c r="K70" s="141">
        <f aca="true" t="shared" si="3" ref="K70:S70">SUM(K52)+SUM(K55:K60)-SUM(K62:K67)+SUM(K69:K69)</f>
        <v>289741895.36</v>
      </c>
      <c r="L70" s="141">
        <f t="shared" si="3"/>
        <v>0</v>
      </c>
      <c r="M70" s="141">
        <f t="shared" si="3"/>
        <v>245891778.39</v>
      </c>
      <c r="N70" s="141">
        <f t="shared" si="3"/>
        <v>964787.99</v>
      </c>
      <c r="O70" s="141">
        <f t="shared" si="3"/>
        <v>48035964.39</v>
      </c>
      <c r="P70" s="141">
        <f t="shared" si="3"/>
        <v>6840.01</v>
      </c>
      <c r="Q70" s="141">
        <f t="shared" si="3"/>
        <v>53279527.61000001</v>
      </c>
      <c r="R70" s="141">
        <f t="shared" si="3"/>
        <v>119964030</v>
      </c>
      <c r="S70" s="141">
        <f t="shared" si="3"/>
        <v>7271699</v>
      </c>
      <c r="T70" s="27" t="s">
        <v>41</v>
      </c>
    </row>
    <row r="71" spans="1:20" s="15" customFormat="1" ht="21.75" customHeight="1">
      <c r="A71" s="191" t="s">
        <v>54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</row>
    <row r="72" spans="1:20" s="16" customFormat="1" ht="12.75">
      <c r="A72" s="189" t="s">
        <v>42</v>
      </c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</row>
    <row r="73" spans="1:20" s="16" customFormat="1" ht="25.5">
      <c r="A73" s="45">
        <v>1</v>
      </c>
      <c r="B73" s="46" t="s">
        <v>130</v>
      </c>
      <c r="C73" s="47" t="s">
        <v>120</v>
      </c>
      <c r="D73" s="48" t="s">
        <v>136</v>
      </c>
      <c r="E73" s="49">
        <v>0.23</v>
      </c>
      <c r="F73" s="123" t="s">
        <v>132</v>
      </c>
      <c r="G73" s="50" t="s">
        <v>133</v>
      </c>
      <c r="H73" s="51" t="s">
        <v>134</v>
      </c>
      <c r="I73" s="52"/>
      <c r="J73" s="156">
        <v>5190.23</v>
      </c>
      <c r="K73" s="156"/>
      <c r="L73" s="156"/>
      <c r="M73" s="156"/>
      <c r="N73" s="156"/>
      <c r="O73" s="156"/>
      <c r="P73" s="156"/>
      <c r="Q73" s="156"/>
      <c r="R73" s="156"/>
      <c r="S73" s="156"/>
      <c r="T73" s="53" t="s">
        <v>138</v>
      </c>
    </row>
    <row r="74" spans="1:20" s="16" customFormat="1" ht="51">
      <c r="A74" s="45"/>
      <c r="B74" s="46" t="s">
        <v>130</v>
      </c>
      <c r="C74" s="47" t="s">
        <v>145</v>
      </c>
      <c r="D74" s="48"/>
      <c r="E74" s="49"/>
      <c r="F74" s="123"/>
      <c r="G74" s="50" t="s">
        <v>156</v>
      </c>
      <c r="H74" s="51" t="s">
        <v>155</v>
      </c>
      <c r="I74" s="52"/>
      <c r="J74" s="156"/>
      <c r="K74" s="156">
        <v>370497.53</v>
      </c>
      <c r="L74" s="156"/>
      <c r="M74" s="156"/>
      <c r="N74" s="156"/>
      <c r="O74" s="156"/>
      <c r="P74" s="156"/>
      <c r="Q74" s="156"/>
      <c r="R74" s="156"/>
      <c r="S74" s="156"/>
      <c r="T74" s="53" t="s">
        <v>157</v>
      </c>
    </row>
    <row r="75" spans="1:20" s="16" customFormat="1" ht="51">
      <c r="A75" s="45"/>
      <c r="B75" s="46" t="s">
        <v>130</v>
      </c>
      <c r="C75" s="47" t="s">
        <v>146</v>
      </c>
      <c r="D75" s="48"/>
      <c r="E75" s="49"/>
      <c r="F75" s="123"/>
      <c r="G75" s="50" t="s">
        <v>156</v>
      </c>
      <c r="H75" s="51" t="s">
        <v>155</v>
      </c>
      <c r="I75" s="52"/>
      <c r="J75" s="156"/>
      <c r="K75" s="156"/>
      <c r="L75" s="156"/>
      <c r="M75" s="156">
        <v>2954.55</v>
      </c>
      <c r="N75" s="156"/>
      <c r="O75" s="156"/>
      <c r="P75" s="156"/>
      <c r="Q75" s="156"/>
      <c r="R75" s="156"/>
      <c r="S75" s="156"/>
      <c r="T75" s="53" t="s">
        <v>157</v>
      </c>
    </row>
    <row r="76" spans="1:20" s="16" customFormat="1" ht="51">
      <c r="A76" s="45"/>
      <c r="B76" s="46" t="s">
        <v>130</v>
      </c>
      <c r="C76" s="47" t="s">
        <v>147</v>
      </c>
      <c r="D76" s="48"/>
      <c r="E76" s="49"/>
      <c r="F76" s="123"/>
      <c r="G76" s="50" t="s">
        <v>156</v>
      </c>
      <c r="H76" s="51" t="s">
        <v>155</v>
      </c>
      <c r="I76" s="52"/>
      <c r="J76" s="156"/>
      <c r="K76" s="156"/>
      <c r="L76" s="156"/>
      <c r="M76" s="156">
        <v>3219.96</v>
      </c>
      <c r="N76" s="156"/>
      <c r="O76" s="156"/>
      <c r="P76" s="156"/>
      <c r="Q76" s="156"/>
      <c r="R76" s="156"/>
      <c r="S76" s="156"/>
      <c r="T76" s="53" t="s">
        <v>157</v>
      </c>
    </row>
    <row r="77" spans="1:20" s="16" customFormat="1" ht="51">
      <c r="A77" s="45"/>
      <c r="B77" s="46" t="s">
        <v>130</v>
      </c>
      <c r="C77" s="47" t="s">
        <v>148</v>
      </c>
      <c r="D77" s="48"/>
      <c r="E77" s="49"/>
      <c r="F77" s="123"/>
      <c r="G77" s="50" t="s">
        <v>156</v>
      </c>
      <c r="H77" s="51" t="s">
        <v>155</v>
      </c>
      <c r="I77" s="52"/>
      <c r="J77" s="156"/>
      <c r="K77" s="156"/>
      <c r="L77" s="156"/>
      <c r="M77" s="156">
        <v>4935.32</v>
      </c>
      <c r="N77" s="156"/>
      <c r="O77" s="156"/>
      <c r="P77" s="156"/>
      <c r="Q77" s="156"/>
      <c r="R77" s="156"/>
      <c r="S77" s="156"/>
      <c r="T77" s="53" t="s">
        <v>157</v>
      </c>
    </row>
    <row r="78" spans="1:20" s="16" customFormat="1" ht="51">
      <c r="A78" s="45"/>
      <c r="B78" s="46" t="s">
        <v>130</v>
      </c>
      <c r="C78" s="47" t="s">
        <v>149</v>
      </c>
      <c r="D78" s="48"/>
      <c r="E78" s="49"/>
      <c r="F78" s="123"/>
      <c r="G78" s="50" t="s">
        <v>156</v>
      </c>
      <c r="H78" s="51" t="s">
        <v>155</v>
      </c>
      <c r="I78" s="52"/>
      <c r="J78" s="156"/>
      <c r="K78" s="156"/>
      <c r="L78" s="156"/>
      <c r="M78" s="156">
        <v>49615</v>
      </c>
      <c r="N78" s="156"/>
      <c r="O78" s="156"/>
      <c r="P78" s="156"/>
      <c r="Q78" s="156"/>
      <c r="R78" s="156"/>
      <c r="S78" s="156"/>
      <c r="T78" s="53" t="s">
        <v>157</v>
      </c>
    </row>
    <row r="79" spans="1:20" s="16" customFormat="1" ht="51">
      <c r="A79" s="45"/>
      <c r="B79" s="46" t="s">
        <v>130</v>
      </c>
      <c r="C79" s="47" t="s">
        <v>150</v>
      </c>
      <c r="D79" s="48"/>
      <c r="E79" s="49"/>
      <c r="F79" s="123"/>
      <c r="G79" s="50" t="s">
        <v>156</v>
      </c>
      <c r="H79" s="51" t="s">
        <v>155</v>
      </c>
      <c r="I79" s="52"/>
      <c r="J79" s="156"/>
      <c r="K79" s="156"/>
      <c r="L79" s="156"/>
      <c r="M79" s="156">
        <v>6544.31</v>
      </c>
      <c r="N79" s="156"/>
      <c r="O79" s="156"/>
      <c r="P79" s="156"/>
      <c r="Q79" s="156"/>
      <c r="R79" s="156"/>
      <c r="S79" s="156"/>
      <c r="T79" s="53" t="s">
        <v>157</v>
      </c>
    </row>
    <row r="80" spans="1:20" s="16" customFormat="1" ht="51">
      <c r="A80" s="45"/>
      <c r="B80" s="46" t="s">
        <v>130</v>
      </c>
      <c r="C80" s="47" t="s">
        <v>151</v>
      </c>
      <c r="D80" s="48"/>
      <c r="E80" s="49"/>
      <c r="F80" s="123"/>
      <c r="G80" s="50" t="s">
        <v>156</v>
      </c>
      <c r="H80" s="51" t="s">
        <v>155</v>
      </c>
      <c r="I80" s="52"/>
      <c r="J80" s="156"/>
      <c r="K80" s="156"/>
      <c r="L80" s="156"/>
      <c r="M80" s="156"/>
      <c r="N80" s="156">
        <v>48689</v>
      </c>
      <c r="O80" s="156"/>
      <c r="P80" s="156"/>
      <c r="Q80" s="156"/>
      <c r="R80" s="156"/>
      <c r="S80" s="156"/>
      <c r="T80" s="53" t="s">
        <v>157</v>
      </c>
    </row>
    <row r="81" spans="1:20" s="16" customFormat="1" ht="51">
      <c r="A81" s="45"/>
      <c r="B81" s="46" t="s">
        <v>130</v>
      </c>
      <c r="C81" s="47" t="s">
        <v>152</v>
      </c>
      <c r="D81" s="48"/>
      <c r="E81" s="49"/>
      <c r="F81" s="123"/>
      <c r="G81" s="50" t="s">
        <v>156</v>
      </c>
      <c r="H81" s="51" t="s">
        <v>155</v>
      </c>
      <c r="I81" s="52"/>
      <c r="J81" s="156"/>
      <c r="K81" s="156"/>
      <c r="L81" s="156"/>
      <c r="M81" s="156"/>
      <c r="N81" s="156">
        <v>54482</v>
      </c>
      <c r="O81" s="156"/>
      <c r="P81" s="156"/>
      <c r="Q81" s="156"/>
      <c r="R81" s="156"/>
      <c r="S81" s="156"/>
      <c r="T81" s="53" t="s">
        <v>157</v>
      </c>
    </row>
    <row r="82" spans="1:20" s="16" customFormat="1" ht="51">
      <c r="A82" s="45"/>
      <c r="B82" s="46" t="s">
        <v>130</v>
      </c>
      <c r="C82" s="47" t="s">
        <v>153</v>
      </c>
      <c r="D82" s="48"/>
      <c r="E82" s="49"/>
      <c r="F82" s="123"/>
      <c r="G82" s="50" t="s">
        <v>156</v>
      </c>
      <c r="H82" s="51" t="s">
        <v>155</v>
      </c>
      <c r="I82" s="52"/>
      <c r="J82" s="156"/>
      <c r="K82" s="156"/>
      <c r="L82" s="156"/>
      <c r="M82" s="156"/>
      <c r="N82" s="156"/>
      <c r="O82" s="156">
        <v>14108</v>
      </c>
      <c r="P82" s="156"/>
      <c r="Q82" s="156"/>
      <c r="R82" s="156"/>
      <c r="S82" s="156"/>
      <c r="T82" s="53" t="s">
        <v>157</v>
      </c>
    </row>
    <row r="83" spans="1:20" s="16" customFormat="1" ht="51">
      <c r="A83" s="45"/>
      <c r="B83" s="46" t="s">
        <v>130</v>
      </c>
      <c r="C83" s="47" t="s">
        <v>154</v>
      </c>
      <c r="D83" s="48"/>
      <c r="E83" s="49"/>
      <c r="F83" s="123"/>
      <c r="G83" s="50" t="s">
        <v>156</v>
      </c>
      <c r="H83" s="51" t="s">
        <v>155</v>
      </c>
      <c r="I83" s="52"/>
      <c r="J83" s="156"/>
      <c r="K83" s="156"/>
      <c r="L83" s="156"/>
      <c r="M83" s="156"/>
      <c r="N83" s="156"/>
      <c r="O83" s="156">
        <v>14108</v>
      </c>
      <c r="P83" s="156"/>
      <c r="Q83" s="156"/>
      <c r="R83" s="156"/>
      <c r="S83" s="156"/>
      <c r="T83" s="53" t="s">
        <v>157</v>
      </c>
    </row>
    <row r="84" spans="1:20" s="16" customFormat="1" ht="25.5">
      <c r="A84" s="45">
        <v>2</v>
      </c>
      <c r="B84" s="46" t="s">
        <v>130</v>
      </c>
      <c r="C84" s="47" t="s">
        <v>120</v>
      </c>
      <c r="D84" s="48" t="s">
        <v>137</v>
      </c>
      <c r="E84" s="49">
        <v>13.32</v>
      </c>
      <c r="F84" s="123" t="s">
        <v>132</v>
      </c>
      <c r="G84" s="50" t="s">
        <v>133</v>
      </c>
      <c r="H84" s="51" t="s">
        <v>134</v>
      </c>
      <c r="I84" s="52"/>
      <c r="J84" s="156">
        <v>300581.77</v>
      </c>
      <c r="K84" s="156"/>
      <c r="L84" s="156"/>
      <c r="M84" s="156"/>
      <c r="N84" s="156"/>
      <c r="O84" s="156"/>
      <c r="P84" s="156"/>
      <c r="Q84" s="156"/>
      <c r="R84" s="156"/>
      <c r="S84" s="156"/>
      <c r="T84" s="53" t="s">
        <v>138</v>
      </c>
    </row>
    <row r="85" spans="1:20" s="16" customFormat="1" ht="51">
      <c r="A85" s="45">
        <v>3</v>
      </c>
      <c r="B85" s="46" t="s">
        <v>161</v>
      </c>
      <c r="C85" s="47" t="s">
        <v>120</v>
      </c>
      <c r="D85" s="48" t="s">
        <v>162</v>
      </c>
      <c r="E85" s="49">
        <v>0.1017</v>
      </c>
      <c r="F85" s="123" t="s">
        <v>163</v>
      </c>
      <c r="G85" s="50" t="s">
        <v>164</v>
      </c>
      <c r="H85" s="51" t="s">
        <v>165</v>
      </c>
      <c r="I85" s="52"/>
      <c r="J85" s="156">
        <v>111646.96</v>
      </c>
      <c r="K85" s="156"/>
      <c r="L85" s="156"/>
      <c r="M85" s="156"/>
      <c r="N85" s="156"/>
      <c r="O85" s="156"/>
      <c r="P85" s="156"/>
      <c r="Q85" s="156"/>
      <c r="R85" s="156"/>
      <c r="S85" s="156"/>
      <c r="T85" s="53" t="s">
        <v>166</v>
      </c>
    </row>
    <row r="86" spans="1:20" s="16" customFormat="1" ht="12.75">
      <c r="A86" s="189" t="s">
        <v>43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</row>
    <row r="87" spans="1:20" s="16" customFormat="1" ht="25.5">
      <c r="A87" s="17">
        <v>1</v>
      </c>
      <c r="B87" s="54" t="s">
        <v>130</v>
      </c>
      <c r="C87" s="32" t="s">
        <v>120</v>
      </c>
      <c r="D87" s="33" t="s">
        <v>131</v>
      </c>
      <c r="E87" s="34">
        <v>13.55</v>
      </c>
      <c r="F87" s="120" t="s">
        <v>132</v>
      </c>
      <c r="G87" s="19" t="s">
        <v>133</v>
      </c>
      <c r="H87" s="19" t="s">
        <v>134</v>
      </c>
      <c r="I87" s="22"/>
      <c r="J87" s="157">
        <v>305772</v>
      </c>
      <c r="K87" s="158"/>
      <c r="L87" s="158"/>
      <c r="M87" s="158"/>
      <c r="N87" s="158"/>
      <c r="O87" s="158"/>
      <c r="P87" s="158"/>
      <c r="Q87" s="158"/>
      <c r="R87" s="158"/>
      <c r="S87" s="158"/>
      <c r="T87" s="53" t="s">
        <v>135</v>
      </c>
    </row>
    <row r="88" spans="1:20" s="16" customFormat="1" ht="38.25">
      <c r="A88" s="17">
        <v>2</v>
      </c>
      <c r="B88" s="54" t="s">
        <v>130</v>
      </c>
      <c r="C88" s="32" t="s">
        <v>120</v>
      </c>
      <c r="D88" s="33" t="s">
        <v>136</v>
      </c>
      <c r="E88" s="34">
        <v>0.23</v>
      </c>
      <c r="F88" s="120" t="s">
        <v>132</v>
      </c>
      <c r="G88" s="19" t="s">
        <v>158</v>
      </c>
      <c r="H88" s="19" t="s">
        <v>159</v>
      </c>
      <c r="I88" s="22"/>
      <c r="J88" s="157">
        <v>5190.23</v>
      </c>
      <c r="K88" s="158"/>
      <c r="L88" s="158"/>
      <c r="M88" s="158"/>
      <c r="N88" s="158"/>
      <c r="O88" s="158"/>
      <c r="P88" s="158"/>
      <c r="Q88" s="158"/>
      <c r="R88" s="158"/>
      <c r="S88" s="158"/>
      <c r="T88" s="53" t="s">
        <v>160</v>
      </c>
    </row>
    <row r="89" spans="1:20" s="16" customFormat="1" ht="51">
      <c r="A89" s="17"/>
      <c r="B89" s="54" t="s">
        <v>130</v>
      </c>
      <c r="C89" s="32" t="s">
        <v>145</v>
      </c>
      <c r="D89" s="33"/>
      <c r="E89" s="34"/>
      <c r="F89" s="120"/>
      <c r="G89" s="19" t="s">
        <v>156</v>
      </c>
      <c r="H89" s="19" t="s">
        <v>155</v>
      </c>
      <c r="I89" s="22"/>
      <c r="J89" s="157"/>
      <c r="K89" s="158">
        <v>370497.53</v>
      </c>
      <c r="L89" s="158"/>
      <c r="M89" s="158"/>
      <c r="N89" s="158"/>
      <c r="O89" s="158"/>
      <c r="P89" s="158"/>
      <c r="Q89" s="158"/>
      <c r="R89" s="158"/>
      <c r="S89" s="158"/>
      <c r="T89" s="53" t="s">
        <v>157</v>
      </c>
    </row>
    <row r="90" spans="1:20" s="16" customFormat="1" ht="51">
      <c r="A90" s="17"/>
      <c r="B90" s="54" t="s">
        <v>130</v>
      </c>
      <c r="C90" s="32" t="s">
        <v>146</v>
      </c>
      <c r="D90" s="33"/>
      <c r="E90" s="34"/>
      <c r="F90" s="120"/>
      <c r="G90" s="19" t="s">
        <v>156</v>
      </c>
      <c r="H90" s="19" t="s">
        <v>155</v>
      </c>
      <c r="I90" s="22"/>
      <c r="J90" s="157"/>
      <c r="K90" s="158"/>
      <c r="L90" s="158"/>
      <c r="M90" s="158">
        <v>2954.55</v>
      </c>
      <c r="N90" s="158"/>
      <c r="O90" s="158"/>
      <c r="P90" s="158"/>
      <c r="Q90" s="158"/>
      <c r="R90" s="158"/>
      <c r="S90" s="158"/>
      <c r="T90" s="53" t="s">
        <v>157</v>
      </c>
    </row>
    <row r="91" spans="1:20" s="16" customFormat="1" ht="51">
      <c r="A91" s="17"/>
      <c r="B91" s="54" t="s">
        <v>130</v>
      </c>
      <c r="C91" s="32" t="s">
        <v>147</v>
      </c>
      <c r="D91" s="33"/>
      <c r="E91" s="34"/>
      <c r="F91" s="120"/>
      <c r="G91" s="19" t="s">
        <v>156</v>
      </c>
      <c r="H91" s="19" t="s">
        <v>155</v>
      </c>
      <c r="I91" s="22"/>
      <c r="J91" s="157"/>
      <c r="K91" s="158"/>
      <c r="L91" s="158"/>
      <c r="M91" s="158">
        <v>3219.96</v>
      </c>
      <c r="N91" s="158"/>
      <c r="O91" s="158"/>
      <c r="P91" s="158"/>
      <c r="Q91" s="158"/>
      <c r="R91" s="158"/>
      <c r="S91" s="158"/>
      <c r="T91" s="53" t="s">
        <v>157</v>
      </c>
    </row>
    <row r="92" spans="1:20" s="16" customFormat="1" ht="51">
      <c r="A92" s="17"/>
      <c r="B92" s="54" t="s">
        <v>130</v>
      </c>
      <c r="C92" s="32" t="s">
        <v>148</v>
      </c>
      <c r="D92" s="33"/>
      <c r="E92" s="34"/>
      <c r="F92" s="120"/>
      <c r="G92" s="19" t="s">
        <v>156</v>
      </c>
      <c r="H92" s="19" t="s">
        <v>155</v>
      </c>
      <c r="I92" s="22"/>
      <c r="J92" s="157"/>
      <c r="K92" s="158"/>
      <c r="L92" s="158"/>
      <c r="M92" s="158">
        <v>4935.32</v>
      </c>
      <c r="N92" s="158"/>
      <c r="O92" s="158"/>
      <c r="P92" s="158"/>
      <c r="Q92" s="158"/>
      <c r="R92" s="158"/>
      <c r="S92" s="158"/>
      <c r="T92" s="53" t="s">
        <v>157</v>
      </c>
    </row>
    <row r="93" spans="1:20" s="16" customFormat="1" ht="51">
      <c r="A93" s="17"/>
      <c r="B93" s="54" t="s">
        <v>130</v>
      </c>
      <c r="C93" s="32" t="s">
        <v>149</v>
      </c>
      <c r="D93" s="33"/>
      <c r="E93" s="34"/>
      <c r="F93" s="120"/>
      <c r="G93" s="19" t="s">
        <v>156</v>
      </c>
      <c r="H93" s="19" t="s">
        <v>155</v>
      </c>
      <c r="I93" s="22"/>
      <c r="J93" s="157"/>
      <c r="K93" s="158"/>
      <c r="L93" s="158"/>
      <c r="M93" s="158">
        <v>49615</v>
      </c>
      <c r="N93" s="158"/>
      <c r="O93" s="158"/>
      <c r="P93" s="158"/>
      <c r="Q93" s="158"/>
      <c r="R93" s="158"/>
      <c r="S93" s="158"/>
      <c r="T93" s="53" t="s">
        <v>157</v>
      </c>
    </row>
    <row r="94" spans="1:20" s="16" customFormat="1" ht="51">
      <c r="A94" s="17"/>
      <c r="B94" s="54" t="s">
        <v>130</v>
      </c>
      <c r="C94" s="32" t="s">
        <v>150</v>
      </c>
      <c r="D94" s="33"/>
      <c r="E94" s="34"/>
      <c r="F94" s="120"/>
      <c r="G94" s="19" t="s">
        <v>156</v>
      </c>
      <c r="H94" s="19" t="s">
        <v>155</v>
      </c>
      <c r="I94" s="22"/>
      <c r="J94" s="157"/>
      <c r="K94" s="158"/>
      <c r="L94" s="158"/>
      <c r="M94" s="158">
        <v>6544.31</v>
      </c>
      <c r="N94" s="158"/>
      <c r="O94" s="158"/>
      <c r="P94" s="158"/>
      <c r="Q94" s="158"/>
      <c r="R94" s="158"/>
      <c r="S94" s="158"/>
      <c r="T94" s="53" t="s">
        <v>157</v>
      </c>
    </row>
    <row r="95" spans="1:20" s="16" customFormat="1" ht="51">
      <c r="A95" s="17"/>
      <c r="B95" s="54" t="s">
        <v>130</v>
      </c>
      <c r="C95" s="32" t="s">
        <v>151</v>
      </c>
      <c r="D95" s="33"/>
      <c r="E95" s="34"/>
      <c r="F95" s="120"/>
      <c r="G95" s="19" t="s">
        <v>156</v>
      </c>
      <c r="H95" s="19" t="s">
        <v>155</v>
      </c>
      <c r="I95" s="22"/>
      <c r="J95" s="157"/>
      <c r="K95" s="158"/>
      <c r="L95" s="158"/>
      <c r="M95" s="158"/>
      <c r="N95" s="158">
        <v>48689</v>
      </c>
      <c r="O95" s="158"/>
      <c r="P95" s="158"/>
      <c r="Q95" s="158"/>
      <c r="R95" s="158"/>
      <c r="S95" s="158"/>
      <c r="T95" s="53" t="s">
        <v>157</v>
      </c>
    </row>
    <row r="96" spans="1:20" s="16" customFormat="1" ht="51">
      <c r="A96" s="17"/>
      <c r="B96" s="54" t="s">
        <v>130</v>
      </c>
      <c r="C96" s="32" t="s">
        <v>152</v>
      </c>
      <c r="D96" s="33"/>
      <c r="E96" s="34"/>
      <c r="F96" s="120"/>
      <c r="G96" s="19" t="s">
        <v>156</v>
      </c>
      <c r="H96" s="19" t="s">
        <v>155</v>
      </c>
      <c r="I96" s="22"/>
      <c r="J96" s="157"/>
      <c r="K96" s="158"/>
      <c r="L96" s="158"/>
      <c r="M96" s="158"/>
      <c r="N96" s="158">
        <v>54482</v>
      </c>
      <c r="O96" s="158"/>
      <c r="P96" s="158"/>
      <c r="Q96" s="158"/>
      <c r="R96" s="158"/>
      <c r="S96" s="158"/>
      <c r="T96" s="53" t="s">
        <v>157</v>
      </c>
    </row>
    <row r="97" spans="1:20" s="16" customFormat="1" ht="51">
      <c r="A97" s="17"/>
      <c r="B97" s="54" t="s">
        <v>130</v>
      </c>
      <c r="C97" s="32" t="s">
        <v>153</v>
      </c>
      <c r="D97" s="33"/>
      <c r="E97" s="34"/>
      <c r="F97" s="120"/>
      <c r="G97" s="19" t="s">
        <v>156</v>
      </c>
      <c r="H97" s="19" t="s">
        <v>155</v>
      </c>
      <c r="I97" s="22"/>
      <c r="J97" s="157"/>
      <c r="K97" s="158"/>
      <c r="L97" s="158"/>
      <c r="M97" s="158"/>
      <c r="N97" s="158"/>
      <c r="O97" s="158">
        <v>14108</v>
      </c>
      <c r="P97" s="158"/>
      <c r="Q97" s="158"/>
      <c r="R97" s="158"/>
      <c r="S97" s="158"/>
      <c r="T97" s="53" t="s">
        <v>157</v>
      </c>
    </row>
    <row r="98" spans="1:20" s="16" customFormat="1" ht="51">
      <c r="A98" s="17"/>
      <c r="B98" s="54" t="s">
        <v>130</v>
      </c>
      <c r="C98" s="32" t="s">
        <v>154</v>
      </c>
      <c r="D98" s="33"/>
      <c r="E98" s="34"/>
      <c r="F98" s="120"/>
      <c r="G98" s="19" t="s">
        <v>156</v>
      </c>
      <c r="H98" s="19" t="s">
        <v>155</v>
      </c>
      <c r="I98" s="22"/>
      <c r="J98" s="157"/>
      <c r="K98" s="158"/>
      <c r="L98" s="158"/>
      <c r="M98" s="158"/>
      <c r="N98" s="158"/>
      <c r="O98" s="158">
        <v>14108</v>
      </c>
      <c r="P98" s="158"/>
      <c r="Q98" s="158"/>
      <c r="R98" s="158"/>
      <c r="S98" s="158"/>
      <c r="T98" s="53" t="s">
        <v>157</v>
      </c>
    </row>
    <row r="99" spans="1:20" s="16" customFormat="1" ht="12.75">
      <c r="A99" s="17"/>
      <c r="B99" s="54"/>
      <c r="C99" s="32"/>
      <c r="D99" s="33"/>
      <c r="E99" s="34"/>
      <c r="F99" s="120"/>
      <c r="G99" s="19"/>
      <c r="H99" s="19"/>
      <c r="I99" s="22"/>
      <c r="J99" s="157"/>
      <c r="K99" s="158"/>
      <c r="L99" s="158"/>
      <c r="M99" s="158"/>
      <c r="N99" s="158"/>
      <c r="O99" s="158"/>
      <c r="P99" s="158"/>
      <c r="Q99" s="158"/>
      <c r="R99" s="158"/>
      <c r="S99" s="158"/>
      <c r="T99" s="53"/>
    </row>
    <row r="100" spans="1:20" s="24" customFormat="1" ht="12.75">
      <c r="A100" s="189" t="s">
        <v>44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</row>
    <row r="101" spans="1:20" s="24" customFormat="1" ht="25.5">
      <c r="A101" s="45">
        <v>1</v>
      </c>
      <c r="B101" s="55" t="s">
        <v>139</v>
      </c>
      <c r="C101" s="19" t="s">
        <v>120</v>
      </c>
      <c r="D101" s="20" t="s">
        <v>140</v>
      </c>
      <c r="E101" s="21">
        <v>0</v>
      </c>
      <c r="F101" s="118" t="s">
        <v>141</v>
      </c>
      <c r="G101" s="19" t="s">
        <v>167</v>
      </c>
      <c r="H101" s="19" t="s">
        <v>168</v>
      </c>
      <c r="I101" s="22"/>
      <c r="J101" s="149"/>
      <c r="K101" s="150">
        <v>153373.57</v>
      </c>
      <c r="L101" s="150"/>
      <c r="M101" s="150"/>
      <c r="N101" s="150"/>
      <c r="O101" s="150"/>
      <c r="P101" s="150"/>
      <c r="Q101" s="150"/>
      <c r="R101" s="150"/>
      <c r="S101" s="150"/>
      <c r="T101" s="23" t="s">
        <v>169</v>
      </c>
    </row>
    <row r="102" spans="1:20" s="28" customFormat="1" ht="15">
      <c r="A102" s="190" t="s">
        <v>55</v>
      </c>
      <c r="B102" s="190"/>
      <c r="C102" s="190"/>
      <c r="D102" s="11" t="s">
        <v>41</v>
      </c>
      <c r="E102" s="26">
        <f>SUM(E70)+(SUM(E73:E85)-SUM(E87:E99))-SUM(E101:E101)</f>
        <v>122.9052</v>
      </c>
      <c r="F102" s="117" t="s">
        <v>41</v>
      </c>
      <c r="G102" s="12" t="s">
        <v>41</v>
      </c>
      <c r="H102" s="12"/>
      <c r="I102" s="13" t="s">
        <v>41</v>
      </c>
      <c r="J102" s="141">
        <f aca="true" t="shared" si="4" ref="J102:S102">SUM(J70)+SUM(J73:J85)-SUM(J87:J99)-SUM(J101:J101)</f>
        <v>34576360.480000004</v>
      </c>
      <c r="K102" s="141">
        <f>SUM(K70)+SUM(K73:K85)-SUM(K87:K99)+SUM(K101:K101)</f>
        <v>289895268.93</v>
      </c>
      <c r="L102" s="141">
        <f t="shared" si="4"/>
        <v>0</v>
      </c>
      <c r="M102" s="141">
        <f t="shared" si="4"/>
        <v>245891778.39</v>
      </c>
      <c r="N102" s="141">
        <f t="shared" si="4"/>
        <v>964787.99</v>
      </c>
      <c r="O102" s="141">
        <f t="shared" si="4"/>
        <v>48035964.39</v>
      </c>
      <c r="P102" s="141">
        <f t="shared" si="4"/>
        <v>6840.01</v>
      </c>
      <c r="Q102" s="141">
        <f t="shared" si="4"/>
        <v>53279527.61000001</v>
      </c>
      <c r="R102" s="141">
        <f t="shared" si="4"/>
        <v>119964030</v>
      </c>
      <c r="S102" s="141">
        <f t="shared" si="4"/>
        <v>7271699</v>
      </c>
      <c r="T102" s="14">
        <f>SUM(T70)+SUM(T73:T85)-SUM(T99:T99)-SUM(T101:T101)</f>
        <v>0</v>
      </c>
    </row>
    <row r="103" spans="1:20" s="15" customFormat="1" ht="24.75" customHeight="1">
      <c r="A103" s="191" t="s">
        <v>56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</row>
    <row r="104" spans="1:20" s="16" customFormat="1" ht="12.75">
      <c r="A104" s="189" t="s">
        <v>42</v>
      </c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</row>
    <row r="105" spans="1:20" s="16" customFormat="1" ht="12.75">
      <c r="A105" s="56"/>
      <c r="B105" s="57"/>
      <c r="C105" s="58"/>
      <c r="D105" s="48"/>
      <c r="E105" s="59"/>
      <c r="F105" s="123"/>
      <c r="G105" s="50"/>
      <c r="H105" s="57"/>
      <c r="I105" s="52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60"/>
    </row>
    <row r="106" spans="1:20" s="16" customFormat="1" ht="12.75">
      <c r="A106" s="56"/>
      <c r="B106" s="61"/>
      <c r="C106" s="58"/>
      <c r="D106" s="48"/>
      <c r="E106" s="59"/>
      <c r="F106" s="123"/>
      <c r="G106" s="50"/>
      <c r="H106" s="57"/>
      <c r="I106" s="52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60"/>
    </row>
    <row r="107" spans="1:20" s="16" customFormat="1" ht="12.75">
      <c r="A107" s="189" t="s">
        <v>43</v>
      </c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</row>
    <row r="108" spans="1:20" s="16" customFormat="1" ht="12.75">
      <c r="A108" s="62"/>
      <c r="B108" s="63"/>
      <c r="C108" s="63"/>
      <c r="D108" s="64"/>
      <c r="E108" s="65"/>
      <c r="F108" s="124"/>
      <c r="G108" s="63"/>
      <c r="H108" s="63"/>
      <c r="I108" s="66"/>
      <c r="J108" s="159"/>
      <c r="K108" s="160"/>
      <c r="L108" s="160"/>
      <c r="M108" s="160"/>
      <c r="N108" s="160"/>
      <c r="O108" s="160"/>
      <c r="P108" s="160"/>
      <c r="Q108" s="160"/>
      <c r="R108" s="160"/>
      <c r="S108" s="161"/>
      <c r="T108" s="67"/>
    </row>
    <row r="109" spans="1:20" s="24" customFormat="1" ht="25.5" customHeight="1">
      <c r="A109" s="189" t="s">
        <v>44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</row>
    <row r="110" spans="1:20" s="24" customFormat="1" ht="25.5" customHeight="1">
      <c r="A110" s="62"/>
      <c r="B110" s="18"/>
      <c r="C110" s="68"/>
      <c r="D110" s="44"/>
      <c r="E110" s="69"/>
      <c r="F110" s="124"/>
      <c r="G110" s="68"/>
      <c r="H110" s="68"/>
      <c r="I110" s="70"/>
      <c r="J110" s="162"/>
      <c r="K110" s="163"/>
      <c r="L110" s="164"/>
      <c r="M110" s="164"/>
      <c r="N110" s="164"/>
      <c r="O110" s="164"/>
      <c r="P110" s="164"/>
      <c r="Q110" s="164"/>
      <c r="R110" s="164"/>
      <c r="S110" s="164"/>
      <c r="T110" s="71"/>
    </row>
    <row r="111" spans="1:20" s="28" customFormat="1" ht="25.5" customHeight="1">
      <c r="A111" s="190" t="s">
        <v>57</v>
      </c>
      <c r="B111" s="190"/>
      <c r="C111" s="190"/>
      <c r="D111" s="11" t="s">
        <v>41</v>
      </c>
      <c r="E111" s="26">
        <f>E102+SUM(E105:E106)-SUM(E108:E108)</f>
        <v>122.9052</v>
      </c>
      <c r="F111" s="117" t="s">
        <v>41</v>
      </c>
      <c r="G111" s="12" t="s">
        <v>41</v>
      </c>
      <c r="H111" s="12"/>
      <c r="I111" s="13" t="s">
        <v>41</v>
      </c>
      <c r="J111" s="141">
        <f aca="true" t="shared" si="5" ref="J111:S111">J102+SUM(J105:J106)-SUM(J108:J108)</f>
        <v>34576360.480000004</v>
      </c>
      <c r="K111" s="141">
        <f t="shared" si="5"/>
        <v>289895268.93</v>
      </c>
      <c r="L111" s="141">
        <f t="shared" si="5"/>
        <v>0</v>
      </c>
      <c r="M111" s="141">
        <f t="shared" si="5"/>
        <v>245891778.39</v>
      </c>
      <c r="N111" s="141">
        <f t="shared" si="5"/>
        <v>964787.99</v>
      </c>
      <c r="O111" s="141">
        <f t="shared" si="5"/>
        <v>48035964.39</v>
      </c>
      <c r="P111" s="141">
        <f t="shared" si="5"/>
        <v>6840.01</v>
      </c>
      <c r="Q111" s="141">
        <f t="shared" si="5"/>
        <v>53279527.61000001</v>
      </c>
      <c r="R111" s="141">
        <f t="shared" si="5"/>
        <v>119964030</v>
      </c>
      <c r="S111" s="141">
        <f t="shared" si="5"/>
        <v>7271699</v>
      </c>
      <c r="T111" s="27" t="s">
        <v>41</v>
      </c>
    </row>
    <row r="112" spans="1:20" ht="25.5" customHeight="1">
      <c r="A112" s="191" t="s">
        <v>58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</row>
    <row r="113" spans="1:20" ht="25.5" customHeight="1">
      <c r="A113" s="189" t="s">
        <v>42</v>
      </c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</row>
    <row r="114" spans="1:20" ht="25.5">
      <c r="A114" s="72">
        <v>1</v>
      </c>
      <c r="B114" s="73" t="s">
        <v>173</v>
      </c>
      <c r="C114" s="19" t="s">
        <v>120</v>
      </c>
      <c r="D114" s="44" t="s">
        <v>172</v>
      </c>
      <c r="E114" s="183">
        <v>0</v>
      </c>
      <c r="F114" s="125" t="s">
        <v>171</v>
      </c>
      <c r="G114" s="19"/>
      <c r="H114" s="19"/>
      <c r="I114" s="22"/>
      <c r="J114" s="149"/>
      <c r="K114" s="150"/>
      <c r="L114" s="150"/>
      <c r="M114" s="150"/>
      <c r="N114" s="150"/>
      <c r="O114" s="150"/>
      <c r="P114" s="150"/>
      <c r="Q114" s="150"/>
      <c r="R114" s="150"/>
      <c r="S114" s="150"/>
      <c r="T114" s="23" t="s">
        <v>175</v>
      </c>
    </row>
    <row r="115" spans="1:20" ht="51">
      <c r="A115" s="72"/>
      <c r="B115" s="73" t="s">
        <v>173</v>
      </c>
      <c r="C115" s="19" t="s">
        <v>176</v>
      </c>
      <c r="D115" s="44"/>
      <c r="E115" s="183"/>
      <c r="F115" s="125"/>
      <c r="G115" s="19" t="s">
        <v>181</v>
      </c>
      <c r="H115" s="19" t="s">
        <v>174</v>
      </c>
      <c r="I115" s="22"/>
      <c r="J115" s="149"/>
      <c r="K115" s="150">
        <v>4782.53</v>
      </c>
      <c r="L115" s="150"/>
      <c r="M115" s="150"/>
      <c r="N115" s="150"/>
      <c r="O115" s="150"/>
      <c r="P115" s="150"/>
      <c r="Q115" s="150"/>
      <c r="R115" s="150"/>
      <c r="S115" s="150"/>
      <c r="T115" s="23" t="s">
        <v>178</v>
      </c>
    </row>
    <row r="116" spans="1:20" ht="38.25">
      <c r="A116" s="72"/>
      <c r="B116" s="73" t="s">
        <v>173</v>
      </c>
      <c r="C116" s="19" t="s">
        <v>177</v>
      </c>
      <c r="D116" s="44"/>
      <c r="E116" s="183"/>
      <c r="F116" s="125"/>
      <c r="G116" s="19" t="s">
        <v>181</v>
      </c>
      <c r="H116" s="19" t="s">
        <v>174</v>
      </c>
      <c r="I116" s="22"/>
      <c r="J116" s="149"/>
      <c r="K116" s="150"/>
      <c r="L116" s="150"/>
      <c r="M116" s="150">
        <v>234630.27</v>
      </c>
      <c r="N116" s="150"/>
      <c r="O116" s="150"/>
      <c r="P116" s="150"/>
      <c r="Q116" s="150"/>
      <c r="R116" s="150"/>
      <c r="S116" s="150"/>
      <c r="T116" s="23" t="s">
        <v>179</v>
      </c>
    </row>
    <row r="117" spans="1:20" ht="25.5">
      <c r="A117" s="72">
        <v>2</v>
      </c>
      <c r="B117" s="73" t="s">
        <v>173</v>
      </c>
      <c r="C117" s="19" t="s">
        <v>120</v>
      </c>
      <c r="D117" s="44" t="s">
        <v>180</v>
      </c>
      <c r="E117" s="183">
        <v>0</v>
      </c>
      <c r="F117" s="125" t="s">
        <v>171</v>
      </c>
      <c r="G117" s="19"/>
      <c r="H117" s="19"/>
      <c r="I117" s="22"/>
      <c r="J117" s="149"/>
      <c r="K117" s="150"/>
      <c r="L117" s="150"/>
      <c r="M117" s="150"/>
      <c r="N117" s="150"/>
      <c r="O117" s="150"/>
      <c r="P117" s="150"/>
      <c r="Q117" s="150"/>
      <c r="R117" s="150"/>
      <c r="S117" s="150"/>
      <c r="T117" s="23" t="s">
        <v>175</v>
      </c>
    </row>
    <row r="118" spans="1:20" ht="51">
      <c r="A118" s="72"/>
      <c r="B118" s="73" t="s">
        <v>173</v>
      </c>
      <c r="C118" s="19" t="s">
        <v>182</v>
      </c>
      <c r="D118" s="44"/>
      <c r="E118" s="183"/>
      <c r="F118" s="125"/>
      <c r="G118" s="19" t="s">
        <v>181</v>
      </c>
      <c r="H118" s="19" t="s">
        <v>174</v>
      </c>
      <c r="I118" s="22"/>
      <c r="J118" s="149"/>
      <c r="K118" s="150">
        <v>2161436.55</v>
      </c>
      <c r="L118" s="150"/>
      <c r="M118" s="150"/>
      <c r="N118" s="150"/>
      <c r="O118" s="150"/>
      <c r="P118" s="150"/>
      <c r="Q118" s="150"/>
      <c r="R118" s="150"/>
      <c r="S118" s="150"/>
      <c r="T118" s="23" t="s">
        <v>178</v>
      </c>
    </row>
    <row r="119" spans="1:20" ht="25.5">
      <c r="A119" s="72">
        <v>3</v>
      </c>
      <c r="B119" s="73" t="s">
        <v>173</v>
      </c>
      <c r="C119" s="19" t="s">
        <v>120</v>
      </c>
      <c r="D119" s="44" t="s">
        <v>234</v>
      </c>
      <c r="E119" s="183">
        <v>0</v>
      </c>
      <c r="F119" s="125" t="s">
        <v>171</v>
      </c>
      <c r="G119" s="19"/>
      <c r="H119" s="19"/>
      <c r="I119" s="22"/>
      <c r="J119" s="149"/>
      <c r="K119" s="150"/>
      <c r="L119" s="150"/>
      <c r="M119" s="150"/>
      <c r="N119" s="150"/>
      <c r="O119" s="150"/>
      <c r="P119" s="150"/>
      <c r="Q119" s="150"/>
      <c r="R119" s="150"/>
      <c r="S119" s="150"/>
      <c r="T119" s="23" t="s">
        <v>175</v>
      </c>
    </row>
    <row r="120" spans="1:20" ht="51">
      <c r="A120" s="72"/>
      <c r="B120" s="73" t="s">
        <v>173</v>
      </c>
      <c r="C120" s="19" t="s">
        <v>183</v>
      </c>
      <c r="D120" s="44"/>
      <c r="E120" s="183"/>
      <c r="F120" s="125"/>
      <c r="G120" s="19" t="s">
        <v>181</v>
      </c>
      <c r="H120" s="19" t="s">
        <v>174</v>
      </c>
      <c r="I120" s="22"/>
      <c r="J120" s="149"/>
      <c r="K120" s="150">
        <v>180626.62</v>
      </c>
      <c r="L120" s="150"/>
      <c r="M120" s="150"/>
      <c r="N120" s="150"/>
      <c r="O120" s="150"/>
      <c r="P120" s="150"/>
      <c r="Q120" s="150"/>
      <c r="R120" s="150"/>
      <c r="S120" s="150"/>
      <c r="T120" s="23" t="s">
        <v>178</v>
      </c>
    </row>
    <row r="121" spans="1:20" ht="25.5">
      <c r="A121" s="72">
        <v>4</v>
      </c>
      <c r="B121" s="73" t="s">
        <v>130</v>
      </c>
      <c r="C121" s="19" t="s">
        <v>120</v>
      </c>
      <c r="D121" s="44" t="s">
        <v>184</v>
      </c>
      <c r="E121" s="183">
        <v>0</v>
      </c>
      <c r="F121" s="182" t="s">
        <v>132</v>
      </c>
      <c r="G121" s="19"/>
      <c r="H121" s="19"/>
      <c r="I121" s="22"/>
      <c r="J121" s="149"/>
      <c r="K121" s="150"/>
      <c r="L121" s="150"/>
      <c r="M121" s="150"/>
      <c r="N121" s="150"/>
      <c r="O121" s="150"/>
      <c r="P121" s="150"/>
      <c r="Q121" s="150"/>
      <c r="R121" s="150"/>
      <c r="S121" s="150"/>
      <c r="T121" s="23" t="s">
        <v>175</v>
      </c>
    </row>
    <row r="122" spans="1:20" ht="51">
      <c r="A122" s="72"/>
      <c r="B122" s="73" t="s">
        <v>130</v>
      </c>
      <c r="C122" s="19" t="s">
        <v>185</v>
      </c>
      <c r="D122" s="44"/>
      <c r="E122" s="74"/>
      <c r="F122" s="125"/>
      <c r="G122" s="19" t="s">
        <v>181</v>
      </c>
      <c r="H122" s="19" t="s">
        <v>174</v>
      </c>
      <c r="I122" s="22"/>
      <c r="J122" s="149"/>
      <c r="K122" s="150"/>
      <c r="L122" s="150"/>
      <c r="M122" s="150">
        <v>1515.88</v>
      </c>
      <c r="N122" s="150"/>
      <c r="O122" s="150"/>
      <c r="P122" s="150"/>
      <c r="Q122" s="150"/>
      <c r="R122" s="150"/>
      <c r="S122" s="150"/>
      <c r="T122" s="23" t="s">
        <v>178</v>
      </c>
    </row>
    <row r="123" spans="1:20" ht="38.25">
      <c r="A123" s="72"/>
      <c r="B123" s="73" t="s">
        <v>130</v>
      </c>
      <c r="C123" s="19" t="s">
        <v>186</v>
      </c>
      <c r="D123" s="44"/>
      <c r="E123" s="74"/>
      <c r="F123" s="125"/>
      <c r="G123" s="19" t="s">
        <v>181</v>
      </c>
      <c r="H123" s="19" t="s">
        <v>174</v>
      </c>
      <c r="I123" s="22"/>
      <c r="J123" s="149"/>
      <c r="K123" s="150"/>
      <c r="L123" s="150"/>
      <c r="M123" s="150">
        <v>9056.86</v>
      </c>
      <c r="N123" s="150"/>
      <c r="O123" s="150"/>
      <c r="P123" s="150"/>
      <c r="Q123" s="150"/>
      <c r="R123" s="150"/>
      <c r="S123" s="150"/>
      <c r="T123" s="23" t="s">
        <v>179</v>
      </c>
    </row>
    <row r="124" spans="1:20" ht="38.25">
      <c r="A124" s="72"/>
      <c r="B124" s="73" t="s">
        <v>130</v>
      </c>
      <c r="C124" s="19" t="s">
        <v>187</v>
      </c>
      <c r="D124" s="44"/>
      <c r="E124" s="74"/>
      <c r="F124" s="125"/>
      <c r="G124" s="19" t="s">
        <v>181</v>
      </c>
      <c r="H124" s="19" t="s">
        <v>174</v>
      </c>
      <c r="I124" s="22"/>
      <c r="J124" s="149"/>
      <c r="K124" s="150"/>
      <c r="L124" s="150"/>
      <c r="M124" s="150">
        <v>1802.51</v>
      </c>
      <c r="N124" s="150"/>
      <c r="O124" s="150"/>
      <c r="P124" s="150"/>
      <c r="Q124" s="150"/>
      <c r="R124" s="150"/>
      <c r="S124" s="150"/>
      <c r="T124" s="23" t="s">
        <v>179</v>
      </c>
    </row>
    <row r="125" spans="1:20" ht="38.25">
      <c r="A125" s="72"/>
      <c r="B125" s="73" t="s">
        <v>130</v>
      </c>
      <c r="C125" s="19" t="s">
        <v>188</v>
      </c>
      <c r="D125" s="44"/>
      <c r="E125" s="74"/>
      <c r="F125" s="125"/>
      <c r="G125" s="19" t="s">
        <v>181</v>
      </c>
      <c r="H125" s="19" t="s">
        <v>174</v>
      </c>
      <c r="I125" s="22"/>
      <c r="J125" s="149"/>
      <c r="K125" s="150"/>
      <c r="L125" s="150"/>
      <c r="M125" s="150">
        <v>702.06</v>
      </c>
      <c r="N125" s="150"/>
      <c r="O125" s="150"/>
      <c r="P125" s="150"/>
      <c r="Q125" s="150"/>
      <c r="R125" s="150"/>
      <c r="S125" s="150"/>
      <c r="T125" s="23" t="s">
        <v>179</v>
      </c>
    </row>
    <row r="126" spans="1:20" ht="38.25">
      <c r="A126" s="72"/>
      <c r="B126" s="73" t="s">
        <v>130</v>
      </c>
      <c r="C126" s="19" t="s">
        <v>189</v>
      </c>
      <c r="D126" s="44"/>
      <c r="E126" s="74"/>
      <c r="F126" s="125"/>
      <c r="G126" s="19" t="s">
        <v>181</v>
      </c>
      <c r="H126" s="19" t="s">
        <v>174</v>
      </c>
      <c r="I126" s="22"/>
      <c r="J126" s="149"/>
      <c r="K126" s="150"/>
      <c r="L126" s="150"/>
      <c r="M126" s="150">
        <v>7039.75</v>
      </c>
      <c r="N126" s="150"/>
      <c r="O126" s="150"/>
      <c r="P126" s="150"/>
      <c r="Q126" s="150"/>
      <c r="R126" s="150"/>
      <c r="S126" s="150"/>
      <c r="T126" s="23" t="s">
        <v>179</v>
      </c>
    </row>
    <row r="127" spans="1:20" ht="38.25">
      <c r="A127" s="72"/>
      <c r="B127" s="73" t="s">
        <v>130</v>
      </c>
      <c r="C127" s="19" t="s">
        <v>190</v>
      </c>
      <c r="D127" s="44"/>
      <c r="E127" s="74"/>
      <c r="F127" s="125"/>
      <c r="G127" s="19" t="s">
        <v>181</v>
      </c>
      <c r="H127" s="19" t="s">
        <v>174</v>
      </c>
      <c r="I127" s="22"/>
      <c r="J127" s="149"/>
      <c r="K127" s="150"/>
      <c r="L127" s="150"/>
      <c r="M127" s="150">
        <v>4416.82</v>
      </c>
      <c r="N127" s="150"/>
      <c r="O127" s="150"/>
      <c r="P127" s="150"/>
      <c r="Q127" s="150"/>
      <c r="R127" s="150"/>
      <c r="S127" s="150"/>
      <c r="T127" s="23" t="s">
        <v>179</v>
      </c>
    </row>
    <row r="128" spans="1:20" ht="38.25">
      <c r="A128" s="72"/>
      <c r="B128" s="73" t="s">
        <v>130</v>
      </c>
      <c r="C128" s="19" t="s">
        <v>191</v>
      </c>
      <c r="D128" s="44"/>
      <c r="E128" s="74"/>
      <c r="F128" s="125"/>
      <c r="G128" s="19" t="s">
        <v>181</v>
      </c>
      <c r="H128" s="19" t="s">
        <v>174</v>
      </c>
      <c r="I128" s="22"/>
      <c r="J128" s="149"/>
      <c r="K128" s="150"/>
      <c r="L128" s="150"/>
      <c r="M128" s="150">
        <v>1405.11</v>
      </c>
      <c r="N128" s="150"/>
      <c r="O128" s="150"/>
      <c r="P128" s="150"/>
      <c r="Q128" s="150"/>
      <c r="R128" s="150"/>
      <c r="S128" s="150"/>
      <c r="T128" s="23" t="s">
        <v>179</v>
      </c>
    </row>
    <row r="129" spans="1:20" ht="38.25">
      <c r="A129" s="72"/>
      <c r="B129" s="73" t="s">
        <v>130</v>
      </c>
      <c r="C129" s="19" t="s">
        <v>192</v>
      </c>
      <c r="D129" s="44"/>
      <c r="E129" s="74"/>
      <c r="F129" s="125"/>
      <c r="G129" s="19" t="s">
        <v>181</v>
      </c>
      <c r="H129" s="19" t="s">
        <v>174</v>
      </c>
      <c r="I129" s="22"/>
      <c r="J129" s="149"/>
      <c r="K129" s="150"/>
      <c r="L129" s="150"/>
      <c r="M129" s="150">
        <v>4320.36</v>
      </c>
      <c r="N129" s="150"/>
      <c r="O129" s="150"/>
      <c r="P129" s="150"/>
      <c r="Q129" s="150"/>
      <c r="R129" s="150"/>
      <c r="S129" s="150"/>
      <c r="T129" s="23" t="s">
        <v>179</v>
      </c>
    </row>
    <row r="130" spans="1:20" ht="38.25">
      <c r="A130" s="72"/>
      <c r="B130" s="73" t="s">
        <v>130</v>
      </c>
      <c r="C130" s="19" t="s">
        <v>193</v>
      </c>
      <c r="D130" s="44"/>
      <c r="E130" s="74"/>
      <c r="F130" s="125"/>
      <c r="G130" s="19" t="s">
        <v>181</v>
      </c>
      <c r="H130" s="19" t="s">
        <v>174</v>
      </c>
      <c r="I130" s="22"/>
      <c r="J130" s="149"/>
      <c r="K130" s="150"/>
      <c r="L130" s="150"/>
      <c r="M130" s="150">
        <v>3014.49</v>
      </c>
      <c r="N130" s="150"/>
      <c r="O130" s="150"/>
      <c r="P130" s="150"/>
      <c r="Q130" s="150"/>
      <c r="R130" s="150"/>
      <c r="S130" s="150"/>
      <c r="T130" s="23" t="s">
        <v>179</v>
      </c>
    </row>
    <row r="131" spans="1:20" ht="38.25">
      <c r="A131" s="72"/>
      <c r="B131" s="73" t="s">
        <v>130</v>
      </c>
      <c r="C131" s="19" t="s">
        <v>194</v>
      </c>
      <c r="D131" s="44"/>
      <c r="E131" s="74"/>
      <c r="F131" s="125"/>
      <c r="G131" s="19" t="s">
        <v>181</v>
      </c>
      <c r="H131" s="19" t="s">
        <v>174</v>
      </c>
      <c r="I131" s="22"/>
      <c r="J131" s="149"/>
      <c r="K131" s="150"/>
      <c r="L131" s="150"/>
      <c r="M131" s="150">
        <v>8402.28</v>
      </c>
      <c r="N131" s="150"/>
      <c r="O131" s="150"/>
      <c r="P131" s="150"/>
      <c r="Q131" s="150"/>
      <c r="R131" s="150"/>
      <c r="S131" s="150"/>
      <c r="T131" s="23" t="s">
        <v>179</v>
      </c>
    </row>
    <row r="132" spans="1:20" ht="25.5">
      <c r="A132" s="72">
        <v>5</v>
      </c>
      <c r="B132" s="73" t="s">
        <v>130</v>
      </c>
      <c r="C132" s="19" t="s">
        <v>120</v>
      </c>
      <c r="D132" s="44" t="s">
        <v>137</v>
      </c>
      <c r="E132" s="183">
        <v>0</v>
      </c>
      <c r="F132" s="125" t="s">
        <v>132</v>
      </c>
      <c r="G132" s="19"/>
      <c r="H132" s="19"/>
      <c r="I132" s="22"/>
      <c r="J132" s="149"/>
      <c r="K132" s="150"/>
      <c r="L132" s="150"/>
      <c r="M132" s="150"/>
      <c r="N132" s="150"/>
      <c r="O132" s="150"/>
      <c r="P132" s="150"/>
      <c r="Q132" s="150"/>
      <c r="R132" s="150"/>
      <c r="S132" s="150"/>
      <c r="T132" s="23" t="s">
        <v>175</v>
      </c>
    </row>
    <row r="133" spans="1:20" ht="51">
      <c r="A133" s="72"/>
      <c r="B133" s="73" t="s">
        <v>130</v>
      </c>
      <c r="C133" s="19" t="s">
        <v>195</v>
      </c>
      <c r="D133" s="44"/>
      <c r="E133" s="74"/>
      <c r="F133" s="125"/>
      <c r="G133" s="19" t="s">
        <v>181</v>
      </c>
      <c r="H133" s="19" t="s">
        <v>174</v>
      </c>
      <c r="I133" s="22"/>
      <c r="J133" s="149"/>
      <c r="K133" s="150">
        <v>125325.95</v>
      </c>
      <c r="L133" s="150"/>
      <c r="M133" s="150"/>
      <c r="N133" s="150"/>
      <c r="O133" s="150"/>
      <c r="P133" s="150"/>
      <c r="Q133" s="150"/>
      <c r="R133" s="150"/>
      <c r="S133" s="150"/>
      <c r="T133" s="23" t="s">
        <v>178</v>
      </c>
    </row>
    <row r="134" spans="1:20" ht="38.25">
      <c r="A134" s="72"/>
      <c r="B134" s="73" t="s">
        <v>130</v>
      </c>
      <c r="C134" s="19" t="s">
        <v>196</v>
      </c>
      <c r="D134" s="44"/>
      <c r="E134" s="74"/>
      <c r="F134" s="125"/>
      <c r="G134" s="19" t="s">
        <v>181</v>
      </c>
      <c r="H134" s="19" t="s">
        <v>174</v>
      </c>
      <c r="I134" s="22"/>
      <c r="J134" s="149"/>
      <c r="K134" s="150">
        <v>4266.24</v>
      </c>
      <c r="L134" s="150"/>
      <c r="M134" s="150"/>
      <c r="N134" s="150"/>
      <c r="O134" s="150"/>
      <c r="P134" s="150"/>
      <c r="Q134" s="150"/>
      <c r="R134" s="150"/>
      <c r="S134" s="150"/>
      <c r="T134" s="23" t="s">
        <v>179</v>
      </c>
    </row>
    <row r="135" spans="1:20" ht="38.25">
      <c r="A135" s="72"/>
      <c r="B135" s="73" t="s">
        <v>130</v>
      </c>
      <c r="C135" s="19" t="s">
        <v>197</v>
      </c>
      <c r="D135" s="44"/>
      <c r="E135" s="74"/>
      <c r="F135" s="125"/>
      <c r="G135" s="19" t="s">
        <v>181</v>
      </c>
      <c r="H135" s="19" t="s">
        <v>174</v>
      </c>
      <c r="I135" s="22"/>
      <c r="J135" s="149"/>
      <c r="K135" s="150">
        <v>104880.81</v>
      </c>
      <c r="L135" s="150"/>
      <c r="M135" s="150"/>
      <c r="N135" s="150"/>
      <c r="O135" s="150"/>
      <c r="P135" s="150"/>
      <c r="Q135" s="150"/>
      <c r="R135" s="150"/>
      <c r="S135" s="150"/>
      <c r="T135" s="23" t="s">
        <v>179</v>
      </c>
    </row>
    <row r="136" spans="1:20" ht="38.25">
      <c r="A136" s="72"/>
      <c r="B136" s="73" t="s">
        <v>130</v>
      </c>
      <c r="C136" s="19" t="s">
        <v>198</v>
      </c>
      <c r="D136" s="44"/>
      <c r="E136" s="74"/>
      <c r="F136" s="125"/>
      <c r="G136" s="19" t="s">
        <v>181</v>
      </c>
      <c r="H136" s="19" t="s">
        <v>174</v>
      </c>
      <c r="I136" s="22"/>
      <c r="J136" s="149"/>
      <c r="K136" s="150">
        <v>33194.73</v>
      </c>
      <c r="L136" s="150"/>
      <c r="M136" s="150"/>
      <c r="N136" s="150"/>
      <c r="O136" s="150"/>
      <c r="P136" s="150"/>
      <c r="Q136" s="150"/>
      <c r="R136" s="150"/>
      <c r="S136" s="150"/>
      <c r="T136" s="23" t="s">
        <v>179</v>
      </c>
    </row>
    <row r="137" spans="1:20" ht="38.25">
      <c r="A137" s="72"/>
      <c r="B137" s="73" t="s">
        <v>130</v>
      </c>
      <c r="C137" s="19" t="s">
        <v>199</v>
      </c>
      <c r="D137" s="44"/>
      <c r="E137" s="74"/>
      <c r="F137" s="125"/>
      <c r="G137" s="19" t="s">
        <v>181</v>
      </c>
      <c r="H137" s="19" t="s">
        <v>174</v>
      </c>
      <c r="I137" s="22"/>
      <c r="J137" s="149"/>
      <c r="K137" s="150">
        <v>4067.9</v>
      </c>
      <c r="L137" s="150"/>
      <c r="M137" s="150"/>
      <c r="N137" s="150"/>
      <c r="O137" s="150"/>
      <c r="P137" s="150"/>
      <c r="Q137" s="150"/>
      <c r="R137" s="150"/>
      <c r="S137" s="150"/>
      <c r="T137" s="23" t="s">
        <v>179</v>
      </c>
    </row>
    <row r="138" spans="1:20" ht="38.25">
      <c r="A138" s="72"/>
      <c r="B138" s="73" t="s">
        <v>130</v>
      </c>
      <c r="C138" s="19" t="s">
        <v>200</v>
      </c>
      <c r="D138" s="44"/>
      <c r="E138" s="74"/>
      <c r="F138" s="125"/>
      <c r="G138" s="19" t="s">
        <v>181</v>
      </c>
      <c r="H138" s="19" t="s">
        <v>174</v>
      </c>
      <c r="I138" s="22"/>
      <c r="J138" s="149"/>
      <c r="K138" s="150">
        <v>4067.9</v>
      </c>
      <c r="L138" s="150"/>
      <c r="M138" s="150"/>
      <c r="N138" s="150"/>
      <c r="O138" s="150"/>
      <c r="P138" s="150"/>
      <c r="Q138" s="150"/>
      <c r="R138" s="150"/>
      <c r="S138" s="150"/>
      <c r="T138" s="23" t="s">
        <v>179</v>
      </c>
    </row>
    <row r="139" spans="1:20" ht="38.25">
      <c r="A139" s="72"/>
      <c r="B139" s="73" t="s">
        <v>130</v>
      </c>
      <c r="C139" s="19" t="s">
        <v>201</v>
      </c>
      <c r="D139" s="44"/>
      <c r="E139" s="74"/>
      <c r="F139" s="125"/>
      <c r="G139" s="19" t="s">
        <v>181</v>
      </c>
      <c r="H139" s="19" t="s">
        <v>174</v>
      </c>
      <c r="I139" s="22"/>
      <c r="J139" s="149"/>
      <c r="K139" s="150">
        <v>197065.36</v>
      </c>
      <c r="L139" s="150"/>
      <c r="M139" s="150"/>
      <c r="N139" s="150"/>
      <c r="O139" s="150"/>
      <c r="P139" s="150"/>
      <c r="Q139" s="150"/>
      <c r="R139" s="150"/>
      <c r="S139" s="150"/>
      <c r="T139" s="23" t="s">
        <v>179</v>
      </c>
    </row>
    <row r="140" spans="1:20" ht="38.25">
      <c r="A140" s="72"/>
      <c r="B140" s="73" t="s">
        <v>130</v>
      </c>
      <c r="C140" s="19" t="s">
        <v>202</v>
      </c>
      <c r="D140" s="44"/>
      <c r="E140" s="74"/>
      <c r="F140" s="125"/>
      <c r="G140" s="19" t="s">
        <v>181</v>
      </c>
      <c r="H140" s="19" t="s">
        <v>174</v>
      </c>
      <c r="I140" s="22"/>
      <c r="J140" s="149"/>
      <c r="K140" s="150">
        <v>19183.92</v>
      </c>
      <c r="L140" s="150"/>
      <c r="M140" s="150"/>
      <c r="N140" s="150"/>
      <c r="O140" s="150"/>
      <c r="P140" s="150"/>
      <c r="Q140" s="150"/>
      <c r="R140" s="150"/>
      <c r="S140" s="150"/>
      <c r="T140" s="23" t="s">
        <v>179</v>
      </c>
    </row>
    <row r="141" spans="1:20" ht="38.25">
      <c r="A141" s="72"/>
      <c r="B141" s="73" t="s">
        <v>130</v>
      </c>
      <c r="C141" s="19" t="s">
        <v>203</v>
      </c>
      <c r="D141" s="44"/>
      <c r="E141" s="74"/>
      <c r="F141" s="125"/>
      <c r="G141" s="19" t="s">
        <v>181</v>
      </c>
      <c r="H141" s="19" t="s">
        <v>174</v>
      </c>
      <c r="I141" s="22"/>
      <c r="J141" s="149"/>
      <c r="K141" s="150">
        <v>14284.57</v>
      </c>
      <c r="L141" s="150"/>
      <c r="M141" s="150"/>
      <c r="N141" s="150"/>
      <c r="O141" s="150"/>
      <c r="P141" s="150"/>
      <c r="Q141" s="150"/>
      <c r="R141" s="150"/>
      <c r="S141" s="150"/>
      <c r="T141" s="23" t="s">
        <v>179</v>
      </c>
    </row>
    <row r="142" spans="1:20" ht="38.25">
      <c r="A142" s="72"/>
      <c r="B142" s="73" t="s">
        <v>130</v>
      </c>
      <c r="C142" s="19" t="s">
        <v>204</v>
      </c>
      <c r="D142" s="44"/>
      <c r="E142" s="74"/>
      <c r="F142" s="125"/>
      <c r="G142" s="19" t="s">
        <v>181</v>
      </c>
      <c r="H142" s="19" t="s">
        <v>174</v>
      </c>
      <c r="I142" s="22"/>
      <c r="J142" s="149"/>
      <c r="K142" s="150">
        <v>513176.39</v>
      </c>
      <c r="L142" s="150"/>
      <c r="M142" s="150"/>
      <c r="N142" s="150"/>
      <c r="O142" s="150"/>
      <c r="P142" s="150"/>
      <c r="Q142" s="150"/>
      <c r="R142" s="150"/>
      <c r="S142" s="150"/>
      <c r="T142" s="23" t="s">
        <v>179</v>
      </c>
    </row>
    <row r="143" spans="1:20" ht="38.25">
      <c r="A143" s="72"/>
      <c r="B143" s="73" t="s">
        <v>130</v>
      </c>
      <c r="C143" s="19" t="s">
        <v>205</v>
      </c>
      <c r="D143" s="44"/>
      <c r="E143" s="74"/>
      <c r="F143" s="125"/>
      <c r="G143" s="19" t="s">
        <v>181</v>
      </c>
      <c r="H143" s="19" t="s">
        <v>174</v>
      </c>
      <c r="I143" s="22"/>
      <c r="J143" s="149"/>
      <c r="K143" s="150">
        <v>538287.24</v>
      </c>
      <c r="L143" s="150"/>
      <c r="M143" s="150"/>
      <c r="N143" s="150"/>
      <c r="O143" s="150"/>
      <c r="P143" s="150"/>
      <c r="Q143" s="150"/>
      <c r="R143" s="150"/>
      <c r="S143" s="150"/>
      <c r="T143" s="23" t="s">
        <v>179</v>
      </c>
    </row>
    <row r="144" spans="1:20" ht="38.25">
      <c r="A144" s="72"/>
      <c r="B144" s="73" t="s">
        <v>130</v>
      </c>
      <c r="C144" s="19" t="s">
        <v>206</v>
      </c>
      <c r="D144" s="44"/>
      <c r="E144" s="74"/>
      <c r="F144" s="125"/>
      <c r="G144" s="19" t="s">
        <v>181</v>
      </c>
      <c r="H144" s="19" t="s">
        <v>174</v>
      </c>
      <c r="I144" s="22"/>
      <c r="J144" s="149"/>
      <c r="K144" s="150">
        <v>146069.14</v>
      </c>
      <c r="L144" s="150"/>
      <c r="M144" s="150"/>
      <c r="N144" s="150"/>
      <c r="O144" s="150"/>
      <c r="P144" s="150"/>
      <c r="Q144" s="150"/>
      <c r="R144" s="150"/>
      <c r="S144" s="150"/>
      <c r="T144" s="23" t="s">
        <v>179</v>
      </c>
    </row>
    <row r="145" spans="1:20" ht="38.25">
      <c r="A145" s="72"/>
      <c r="B145" s="73" t="s">
        <v>130</v>
      </c>
      <c r="C145" s="19" t="s">
        <v>207</v>
      </c>
      <c r="D145" s="44"/>
      <c r="E145" s="74"/>
      <c r="F145" s="125"/>
      <c r="G145" s="19" t="s">
        <v>181</v>
      </c>
      <c r="H145" s="19" t="s">
        <v>174</v>
      </c>
      <c r="I145" s="22"/>
      <c r="J145" s="149"/>
      <c r="K145" s="150"/>
      <c r="L145" s="150"/>
      <c r="M145" s="150">
        <v>115127.05</v>
      </c>
      <c r="N145" s="150"/>
      <c r="O145" s="150"/>
      <c r="P145" s="150"/>
      <c r="Q145" s="150"/>
      <c r="R145" s="150"/>
      <c r="S145" s="150"/>
      <c r="T145" s="23" t="s">
        <v>179</v>
      </c>
    </row>
    <row r="146" spans="1:20" ht="38.25">
      <c r="A146" s="72"/>
      <c r="B146" s="73" t="s">
        <v>130</v>
      </c>
      <c r="C146" s="19" t="s">
        <v>208</v>
      </c>
      <c r="D146" s="44"/>
      <c r="E146" s="74"/>
      <c r="F146" s="125"/>
      <c r="G146" s="19" t="s">
        <v>181</v>
      </c>
      <c r="H146" s="19" t="s">
        <v>174</v>
      </c>
      <c r="I146" s="22"/>
      <c r="J146" s="149"/>
      <c r="K146" s="150"/>
      <c r="L146" s="150"/>
      <c r="M146" s="150">
        <v>12334.5</v>
      </c>
      <c r="N146" s="150"/>
      <c r="O146" s="150"/>
      <c r="P146" s="150"/>
      <c r="Q146" s="150"/>
      <c r="R146" s="150"/>
      <c r="S146" s="150"/>
      <c r="T146" s="23" t="s">
        <v>179</v>
      </c>
    </row>
    <row r="147" spans="1:20" ht="38.25">
      <c r="A147" s="72"/>
      <c r="B147" s="73" t="s">
        <v>130</v>
      </c>
      <c r="C147" s="19" t="s">
        <v>209</v>
      </c>
      <c r="D147" s="44"/>
      <c r="E147" s="74"/>
      <c r="F147" s="125"/>
      <c r="G147" s="19" t="s">
        <v>181</v>
      </c>
      <c r="H147" s="19" t="s">
        <v>174</v>
      </c>
      <c r="I147" s="22"/>
      <c r="J147" s="149"/>
      <c r="K147" s="150"/>
      <c r="L147" s="150"/>
      <c r="M147" s="150">
        <v>41617.44</v>
      </c>
      <c r="N147" s="150"/>
      <c r="O147" s="150"/>
      <c r="P147" s="150"/>
      <c r="Q147" s="150"/>
      <c r="R147" s="150"/>
      <c r="S147" s="150"/>
      <c r="T147" s="23" t="s">
        <v>179</v>
      </c>
    </row>
    <row r="148" spans="1:20" ht="38.25">
      <c r="A148" s="72"/>
      <c r="B148" s="73" t="s">
        <v>130</v>
      </c>
      <c r="C148" s="19" t="s">
        <v>210</v>
      </c>
      <c r="D148" s="44"/>
      <c r="E148" s="74"/>
      <c r="F148" s="125"/>
      <c r="G148" s="19" t="s">
        <v>181</v>
      </c>
      <c r="H148" s="19" t="s">
        <v>174</v>
      </c>
      <c r="I148" s="22"/>
      <c r="J148" s="149"/>
      <c r="K148" s="150"/>
      <c r="L148" s="150"/>
      <c r="M148" s="150">
        <v>410.97</v>
      </c>
      <c r="N148" s="150"/>
      <c r="O148" s="150"/>
      <c r="P148" s="150"/>
      <c r="Q148" s="150"/>
      <c r="R148" s="150"/>
      <c r="S148" s="150"/>
      <c r="T148" s="23" t="s">
        <v>179</v>
      </c>
    </row>
    <row r="149" spans="1:20" ht="38.25">
      <c r="A149" s="72"/>
      <c r="B149" s="73" t="s">
        <v>130</v>
      </c>
      <c r="C149" s="19" t="s">
        <v>211</v>
      </c>
      <c r="D149" s="44"/>
      <c r="E149" s="74"/>
      <c r="F149" s="125"/>
      <c r="G149" s="19" t="s">
        <v>181</v>
      </c>
      <c r="H149" s="19" t="s">
        <v>174</v>
      </c>
      <c r="I149" s="22"/>
      <c r="J149" s="149"/>
      <c r="K149" s="150"/>
      <c r="L149" s="150"/>
      <c r="M149" s="150">
        <v>34119.82</v>
      </c>
      <c r="N149" s="150"/>
      <c r="O149" s="150"/>
      <c r="P149" s="150"/>
      <c r="Q149" s="150"/>
      <c r="R149" s="150"/>
      <c r="S149" s="150"/>
      <c r="T149" s="23" t="s">
        <v>179</v>
      </c>
    </row>
    <row r="150" spans="1:20" ht="38.25">
      <c r="A150" s="72"/>
      <c r="B150" s="73" t="s">
        <v>130</v>
      </c>
      <c r="C150" s="19" t="s">
        <v>212</v>
      </c>
      <c r="D150" s="44"/>
      <c r="E150" s="74"/>
      <c r="F150" s="125"/>
      <c r="G150" s="19" t="s">
        <v>181</v>
      </c>
      <c r="H150" s="19" t="s">
        <v>174</v>
      </c>
      <c r="I150" s="22"/>
      <c r="J150" s="149"/>
      <c r="K150" s="150"/>
      <c r="L150" s="150"/>
      <c r="M150" s="150">
        <v>9102.71</v>
      </c>
      <c r="N150" s="150"/>
      <c r="O150" s="150"/>
      <c r="P150" s="150"/>
      <c r="Q150" s="150"/>
      <c r="R150" s="150"/>
      <c r="S150" s="150"/>
      <c r="T150" s="23" t="s">
        <v>179</v>
      </c>
    </row>
    <row r="151" spans="1:20" ht="38.25">
      <c r="A151" s="72"/>
      <c r="B151" s="73" t="s">
        <v>130</v>
      </c>
      <c r="C151" s="19" t="s">
        <v>213</v>
      </c>
      <c r="D151" s="44"/>
      <c r="E151" s="74"/>
      <c r="F151" s="125"/>
      <c r="G151" s="19" t="s">
        <v>181</v>
      </c>
      <c r="H151" s="19" t="s">
        <v>174</v>
      </c>
      <c r="I151" s="22"/>
      <c r="J151" s="149"/>
      <c r="K151" s="150"/>
      <c r="L151" s="150"/>
      <c r="M151" s="150">
        <v>40868.06</v>
      </c>
      <c r="N151" s="150"/>
      <c r="O151" s="150"/>
      <c r="P151" s="150"/>
      <c r="Q151" s="150"/>
      <c r="R151" s="150"/>
      <c r="S151" s="150"/>
      <c r="T151" s="23" t="s">
        <v>179</v>
      </c>
    </row>
    <row r="152" spans="1:20" ht="38.25">
      <c r="A152" s="72"/>
      <c r="B152" s="73" t="s">
        <v>130</v>
      </c>
      <c r="C152" s="19" t="s">
        <v>214</v>
      </c>
      <c r="D152" s="44"/>
      <c r="E152" s="74"/>
      <c r="F152" s="125"/>
      <c r="G152" s="19" t="s">
        <v>181</v>
      </c>
      <c r="H152" s="19" t="s">
        <v>174</v>
      </c>
      <c r="I152" s="22"/>
      <c r="J152" s="149"/>
      <c r="K152" s="150"/>
      <c r="L152" s="150"/>
      <c r="M152" s="150">
        <v>20814.49</v>
      </c>
      <c r="N152" s="150"/>
      <c r="O152" s="150"/>
      <c r="P152" s="150"/>
      <c r="Q152" s="150"/>
      <c r="R152" s="150"/>
      <c r="S152" s="150"/>
      <c r="T152" s="23" t="s">
        <v>179</v>
      </c>
    </row>
    <row r="153" spans="1:20" ht="38.25">
      <c r="A153" s="72"/>
      <c r="B153" s="73" t="s">
        <v>130</v>
      </c>
      <c r="C153" s="19" t="s">
        <v>146</v>
      </c>
      <c r="D153" s="44"/>
      <c r="E153" s="74"/>
      <c r="F153" s="125"/>
      <c r="G153" s="19" t="s">
        <v>181</v>
      </c>
      <c r="H153" s="19" t="s">
        <v>174</v>
      </c>
      <c r="I153" s="22"/>
      <c r="J153" s="149"/>
      <c r="K153" s="150"/>
      <c r="L153" s="150"/>
      <c r="M153" s="150">
        <v>163690.81</v>
      </c>
      <c r="N153" s="150"/>
      <c r="O153" s="150"/>
      <c r="P153" s="150"/>
      <c r="Q153" s="150"/>
      <c r="R153" s="150"/>
      <c r="S153" s="150"/>
      <c r="T153" s="23" t="s">
        <v>179</v>
      </c>
    </row>
    <row r="154" spans="1:20" ht="38.25">
      <c r="A154" s="72"/>
      <c r="B154" s="73" t="s">
        <v>130</v>
      </c>
      <c r="C154" s="19" t="s">
        <v>215</v>
      </c>
      <c r="D154" s="44"/>
      <c r="E154" s="74"/>
      <c r="F154" s="125"/>
      <c r="G154" s="19" t="s">
        <v>181</v>
      </c>
      <c r="H154" s="19" t="s">
        <v>174</v>
      </c>
      <c r="I154" s="22"/>
      <c r="J154" s="149"/>
      <c r="K154" s="150"/>
      <c r="L154" s="150"/>
      <c r="M154" s="150">
        <v>65677.32</v>
      </c>
      <c r="N154" s="150"/>
      <c r="O154" s="150"/>
      <c r="P154" s="150"/>
      <c r="Q154" s="150"/>
      <c r="R154" s="150"/>
      <c r="S154" s="150"/>
      <c r="T154" s="23" t="s">
        <v>179</v>
      </c>
    </row>
    <row r="155" spans="1:20" ht="38.25">
      <c r="A155" s="72"/>
      <c r="B155" s="73" t="s">
        <v>130</v>
      </c>
      <c r="C155" s="19" t="s">
        <v>150</v>
      </c>
      <c r="D155" s="44"/>
      <c r="E155" s="74"/>
      <c r="F155" s="125"/>
      <c r="G155" s="19" t="s">
        <v>181</v>
      </c>
      <c r="H155" s="19" t="s">
        <v>174</v>
      </c>
      <c r="I155" s="22"/>
      <c r="J155" s="149"/>
      <c r="K155" s="150"/>
      <c r="L155" s="150"/>
      <c r="M155" s="150">
        <v>4051.3</v>
      </c>
      <c r="N155" s="150"/>
      <c r="O155" s="150"/>
      <c r="P155" s="150"/>
      <c r="Q155" s="150"/>
      <c r="R155" s="150"/>
      <c r="S155" s="150"/>
      <c r="T155" s="23" t="s">
        <v>179</v>
      </c>
    </row>
    <row r="156" spans="1:20" ht="38.25">
      <c r="A156" s="72"/>
      <c r="B156" s="73" t="s">
        <v>130</v>
      </c>
      <c r="C156" s="19" t="s">
        <v>216</v>
      </c>
      <c r="D156" s="44"/>
      <c r="E156" s="74"/>
      <c r="F156" s="125"/>
      <c r="G156" s="19" t="s">
        <v>181</v>
      </c>
      <c r="H156" s="19" t="s">
        <v>174</v>
      </c>
      <c r="I156" s="22"/>
      <c r="J156" s="149"/>
      <c r="K156" s="150"/>
      <c r="L156" s="150"/>
      <c r="M156" s="150">
        <v>46645.45</v>
      </c>
      <c r="N156" s="150"/>
      <c r="O156" s="150"/>
      <c r="P156" s="150"/>
      <c r="Q156" s="150"/>
      <c r="R156" s="150"/>
      <c r="S156" s="150"/>
      <c r="T156" s="23" t="s">
        <v>179</v>
      </c>
    </row>
    <row r="157" spans="1:20" ht="38.25">
      <c r="A157" s="72"/>
      <c r="B157" s="73" t="s">
        <v>130</v>
      </c>
      <c r="C157" s="19" t="s">
        <v>217</v>
      </c>
      <c r="D157" s="44"/>
      <c r="E157" s="74"/>
      <c r="F157" s="125"/>
      <c r="G157" s="19" t="s">
        <v>181</v>
      </c>
      <c r="H157" s="19" t="s">
        <v>174</v>
      </c>
      <c r="I157" s="22"/>
      <c r="J157" s="149"/>
      <c r="K157" s="150"/>
      <c r="L157" s="150"/>
      <c r="M157" s="150">
        <v>7360.36</v>
      </c>
      <c r="N157" s="150"/>
      <c r="O157" s="150"/>
      <c r="P157" s="150"/>
      <c r="Q157" s="150"/>
      <c r="R157" s="150"/>
      <c r="S157" s="150"/>
      <c r="T157" s="23" t="s">
        <v>179</v>
      </c>
    </row>
    <row r="158" spans="1:20" ht="38.25">
      <c r="A158" s="72"/>
      <c r="B158" s="73" t="s">
        <v>130</v>
      </c>
      <c r="C158" s="19" t="s">
        <v>218</v>
      </c>
      <c r="D158" s="44"/>
      <c r="E158" s="74"/>
      <c r="F158" s="125"/>
      <c r="G158" s="19" t="s">
        <v>181</v>
      </c>
      <c r="H158" s="19" t="s">
        <v>174</v>
      </c>
      <c r="I158" s="22"/>
      <c r="J158" s="149"/>
      <c r="K158" s="150"/>
      <c r="L158" s="150"/>
      <c r="M158" s="150">
        <v>19812.63</v>
      </c>
      <c r="N158" s="150"/>
      <c r="O158" s="150"/>
      <c r="P158" s="150"/>
      <c r="Q158" s="150"/>
      <c r="R158" s="150"/>
      <c r="S158" s="150"/>
      <c r="T158" s="23" t="s">
        <v>179</v>
      </c>
    </row>
    <row r="159" spans="1:20" ht="38.25">
      <c r="A159" s="72"/>
      <c r="B159" s="73" t="s">
        <v>130</v>
      </c>
      <c r="C159" s="19" t="s">
        <v>219</v>
      </c>
      <c r="D159" s="44"/>
      <c r="E159" s="74"/>
      <c r="F159" s="125"/>
      <c r="G159" s="19" t="s">
        <v>181</v>
      </c>
      <c r="H159" s="19" t="s">
        <v>174</v>
      </c>
      <c r="I159" s="22"/>
      <c r="J159" s="149"/>
      <c r="K159" s="150"/>
      <c r="L159" s="150"/>
      <c r="M159" s="150">
        <v>19964.71</v>
      </c>
      <c r="N159" s="150"/>
      <c r="O159" s="150"/>
      <c r="P159" s="150"/>
      <c r="Q159" s="150"/>
      <c r="R159" s="150"/>
      <c r="S159" s="150"/>
      <c r="T159" s="23" t="s">
        <v>179</v>
      </c>
    </row>
    <row r="160" spans="1:20" ht="38.25">
      <c r="A160" s="72"/>
      <c r="B160" s="73" t="s">
        <v>130</v>
      </c>
      <c r="C160" s="19" t="s">
        <v>220</v>
      </c>
      <c r="D160" s="44"/>
      <c r="E160" s="74"/>
      <c r="F160" s="125"/>
      <c r="G160" s="19" t="s">
        <v>181</v>
      </c>
      <c r="H160" s="19" t="s">
        <v>174</v>
      </c>
      <c r="I160" s="22"/>
      <c r="J160" s="149"/>
      <c r="K160" s="150"/>
      <c r="L160" s="150"/>
      <c r="M160" s="150">
        <v>5140.23</v>
      </c>
      <c r="N160" s="150"/>
      <c r="O160" s="150"/>
      <c r="P160" s="150"/>
      <c r="Q160" s="150"/>
      <c r="R160" s="150"/>
      <c r="S160" s="150"/>
      <c r="T160" s="23" t="s">
        <v>179</v>
      </c>
    </row>
    <row r="161" spans="1:20" ht="38.25">
      <c r="A161" s="72"/>
      <c r="B161" s="73" t="s">
        <v>130</v>
      </c>
      <c r="C161" s="19" t="s">
        <v>221</v>
      </c>
      <c r="D161" s="44"/>
      <c r="E161" s="74"/>
      <c r="F161" s="125"/>
      <c r="G161" s="19" t="s">
        <v>181</v>
      </c>
      <c r="H161" s="19" t="s">
        <v>174</v>
      </c>
      <c r="I161" s="22"/>
      <c r="J161" s="149"/>
      <c r="K161" s="150"/>
      <c r="L161" s="150"/>
      <c r="M161" s="150">
        <v>5598.82</v>
      </c>
      <c r="N161" s="150"/>
      <c r="O161" s="150"/>
      <c r="P161" s="150"/>
      <c r="Q161" s="150"/>
      <c r="R161" s="150"/>
      <c r="S161" s="150"/>
      <c r="T161" s="23" t="s">
        <v>179</v>
      </c>
    </row>
    <row r="162" spans="1:20" ht="38.25">
      <c r="A162" s="72"/>
      <c r="B162" s="73" t="s">
        <v>130</v>
      </c>
      <c r="C162" s="19" t="s">
        <v>222</v>
      </c>
      <c r="D162" s="44"/>
      <c r="E162" s="74"/>
      <c r="F162" s="125"/>
      <c r="G162" s="19" t="s">
        <v>181</v>
      </c>
      <c r="H162" s="19" t="s">
        <v>174</v>
      </c>
      <c r="I162" s="22"/>
      <c r="J162" s="149"/>
      <c r="K162" s="150"/>
      <c r="L162" s="150"/>
      <c r="M162" s="150">
        <v>14113.79</v>
      </c>
      <c r="N162" s="150"/>
      <c r="O162" s="150"/>
      <c r="P162" s="150"/>
      <c r="Q162" s="150"/>
      <c r="R162" s="150"/>
      <c r="S162" s="150"/>
      <c r="T162" s="23" t="s">
        <v>179</v>
      </c>
    </row>
    <row r="163" spans="1:20" ht="38.25">
      <c r="A163" s="72"/>
      <c r="B163" s="73" t="s">
        <v>130</v>
      </c>
      <c r="C163" s="19" t="s">
        <v>223</v>
      </c>
      <c r="D163" s="44"/>
      <c r="E163" s="74"/>
      <c r="F163" s="125"/>
      <c r="G163" s="19" t="s">
        <v>181</v>
      </c>
      <c r="H163" s="19" t="s">
        <v>174</v>
      </c>
      <c r="I163" s="22"/>
      <c r="J163" s="149"/>
      <c r="K163" s="150"/>
      <c r="L163" s="150"/>
      <c r="M163" s="150">
        <v>155529.67</v>
      </c>
      <c r="N163" s="150"/>
      <c r="O163" s="150"/>
      <c r="P163" s="150"/>
      <c r="Q163" s="150"/>
      <c r="R163" s="150"/>
      <c r="S163" s="150"/>
      <c r="T163" s="23" t="s">
        <v>179</v>
      </c>
    </row>
    <row r="164" spans="1:20" ht="38.25">
      <c r="A164" s="72"/>
      <c r="B164" s="73" t="s">
        <v>130</v>
      </c>
      <c r="C164" s="19" t="s">
        <v>147</v>
      </c>
      <c r="D164" s="44"/>
      <c r="E164" s="74"/>
      <c r="F164" s="125"/>
      <c r="G164" s="19" t="s">
        <v>181</v>
      </c>
      <c r="H164" s="19" t="s">
        <v>174</v>
      </c>
      <c r="I164" s="22"/>
      <c r="J164" s="149"/>
      <c r="K164" s="150"/>
      <c r="L164" s="150"/>
      <c r="M164" s="150">
        <v>3219.96</v>
      </c>
      <c r="N164" s="150"/>
      <c r="O164" s="150"/>
      <c r="P164" s="150"/>
      <c r="Q164" s="150"/>
      <c r="R164" s="150"/>
      <c r="S164" s="150"/>
      <c r="T164" s="23" t="s">
        <v>179</v>
      </c>
    </row>
    <row r="165" spans="1:20" ht="38.25">
      <c r="A165" s="72"/>
      <c r="B165" s="73" t="s">
        <v>130</v>
      </c>
      <c r="C165" s="19" t="s">
        <v>224</v>
      </c>
      <c r="D165" s="44"/>
      <c r="E165" s="74"/>
      <c r="F165" s="125"/>
      <c r="G165" s="19" t="s">
        <v>181</v>
      </c>
      <c r="H165" s="19" t="s">
        <v>174</v>
      </c>
      <c r="I165" s="22"/>
      <c r="J165" s="149"/>
      <c r="K165" s="150"/>
      <c r="L165" s="150"/>
      <c r="M165" s="150">
        <v>1951.49</v>
      </c>
      <c r="N165" s="150"/>
      <c r="O165" s="150"/>
      <c r="P165" s="150"/>
      <c r="Q165" s="150"/>
      <c r="R165" s="150"/>
      <c r="S165" s="150"/>
      <c r="T165" s="23" t="s">
        <v>179</v>
      </c>
    </row>
    <row r="166" spans="1:20" ht="38.25">
      <c r="A166" s="72"/>
      <c r="B166" s="73" t="s">
        <v>130</v>
      </c>
      <c r="C166" s="19" t="s">
        <v>225</v>
      </c>
      <c r="D166" s="44"/>
      <c r="E166" s="74"/>
      <c r="F166" s="125"/>
      <c r="G166" s="19" t="s">
        <v>181</v>
      </c>
      <c r="H166" s="19" t="s">
        <v>174</v>
      </c>
      <c r="I166" s="22"/>
      <c r="J166" s="149"/>
      <c r="K166" s="150"/>
      <c r="L166" s="150"/>
      <c r="M166" s="150">
        <v>50939.69</v>
      </c>
      <c r="N166" s="150"/>
      <c r="O166" s="150"/>
      <c r="P166" s="150"/>
      <c r="Q166" s="150"/>
      <c r="R166" s="150"/>
      <c r="S166" s="150"/>
      <c r="T166" s="23" t="s">
        <v>179</v>
      </c>
    </row>
    <row r="167" spans="1:20" ht="38.25">
      <c r="A167" s="72"/>
      <c r="B167" s="73" t="s">
        <v>130</v>
      </c>
      <c r="C167" s="19" t="s">
        <v>226</v>
      </c>
      <c r="D167" s="44"/>
      <c r="E167" s="74"/>
      <c r="F167" s="125"/>
      <c r="G167" s="19" t="s">
        <v>181</v>
      </c>
      <c r="H167" s="19" t="s">
        <v>174</v>
      </c>
      <c r="I167" s="22"/>
      <c r="J167" s="149"/>
      <c r="K167" s="150"/>
      <c r="L167" s="150"/>
      <c r="M167" s="150">
        <v>23591.9</v>
      </c>
      <c r="N167" s="150"/>
      <c r="O167" s="150"/>
      <c r="P167" s="150"/>
      <c r="Q167" s="150"/>
      <c r="R167" s="150"/>
      <c r="S167" s="150"/>
      <c r="T167" s="23" t="s">
        <v>179</v>
      </c>
    </row>
    <row r="168" spans="1:20" ht="38.25">
      <c r="A168" s="72"/>
      <c r="B168" s="73" t="s">
        <v>130</v>
      </c>
      <c r="C168" s="19" t="s">
        <v>227</v>
      </c>
      <c r="D168" s="44"/>
      <c r="E168" s="74"/>
      <c r="F168" s="125"/>
      <c r="G168" s="19" t="s">
        <v>181</v>
      </c>
      <c r="H168" s="19" t="s">
        <v>174</v>
      </c>
      <c r="I168" s="22"/>
      <c r="J168" s="149"/>
      <c r="K168" s="150"/>
      <c r="L168" s="150"/>
      <c r="M168" s="150">
        <v>9819.88</v>
      </c>
      <c r="N168" s="150"/>
      <c r="O168" s="150"/>
      <c r="P168" s="150"/>
      <c r="Q168" s="150"/>
      <c r="R168" s="150"/>
      <c r="S168" s="150"/>
      <c r="T168" s="23" t="s">
        <v>179</v>
      </c>
    </row>
    <row r="169" spans="1:20" ht="38.25">
      <c r="A169" s="72"/>
      <c r="B169" s="73" t="s">
        <v>130</v>
      </c>
      <c r="C169" s="19" t="s">
        <v>228</v>
      </c>
      <c r="D169" s="44"/>
      <c r="E169" s="74"/>
      <c r="F169" s="125"/>
      <c r="G169" s="19" t="s">
        <v>181</v>
      </c>
      <c r="H169" s="19" t="s">
        <v>174</v>
      </c>
      <c r="I169" s="22"/>
      <c r="J169" s="149"/>
      <c r="K169" s="150"/>
      <c r="L169" s="150"/>
      <c r="M169" s="150">
        <v>32076.62</v>
      </c>
      <c r="N169" s="150"/>
      <c r="O169" s="150"/>
      <c r="P169" s="150"/>
      <c r="Q169" s="150"/>
      <c r="R169" s="150"/>
      <c r="S169" s="150"/>
      <c r="T169" s="23" t="s">
        <v>179</v>
      </c>
    </row>
    <row r="170" spans="1:20" ht="38.25">
      <c r="A170" s="72"/>
      <c r="B170" s="73" t="s">
        <v>130</v>
      </c>
      <c r="C170" s="19" t="s">
        <v>229</v>
      </c>
      <c r="D170" s="44"/>
      <c r="E170" s="74"/>
      <c r="F170" s="125"/>
      <c r="G170" s="19" t="s">
        <v>181</v>
      </c>
      <c r="H170" s="19" t="s">
        <v>174</v>
      </c>
      <c r="I170" s="22"/>
      <c r="J170" s="149"/>
      <c r="K170" s="150"/>
      <c r="L170" s="150"/>
      <c r="M170" s="150">
        <v>34422.3</v>
      </c>
      <c r="N170" s="150"/>
      <c r="O170" s="150"/>
      <c r="P170" s="150"/>
      <c r="Q170" s="150"/>
      <c r="R170" s="150"/>
      <c r="S170" s="150"/>
      <c r="T170" s="23" t="s">
        <v>179</v>
      </c>
    </row>
    <row r="171" spans="1:20" ht="38.25">
      <c r="A171" s="72"/>
      <c r="B171" s="73" t="s">
        <v>130</v>
      </c>
      <c r="C171" s="19" t="s">
        <v>230</v>
      </c>
      <c r="D171" s="44"/>
      <c r="E171" s="74"/>
      <c r="F171" s="125"/>
      <c r="G171" s="19" t="s">
        <v>181</v>
      </c>
      <c r="H171" s="19" t="s">
        <v>174</v>
      </c>
      <c r="I171" s="22"/>
      <c r="J171" s="149"/>
      <c r="K171" s="150"/>
      <c r="L171" s="150"/>
      <c r="M171" s="150">
        <v>6024.05</v>
      </c>
      <c r="N171" s="150"/>
      <c r="O171" s="150"/>
      <c r="P171" s="150"/>
      <c r="Q171" s="150"/>
      <c r="R171" s="150"/>
      <c r="S171" s="150"/>
      <c r="T171" s="23" t="s">
        <v>179</v>
      </c>
    </row>
    <row r="172" spans="1:20" ht="38.25">
      <c r="A172" s="72"/>
      <c r="B172" s="73" t="s">
        <v>130</v>
      </c>
      <c r="C172" s="19" t="s">
        <v>231</v>
      </c>
      <c r="D172" s="44"/>
      <c r="E172" s="74"/>
      <c r="F172" s="125"/>
      <c r="G172" s="19" t="s">
        <v>181</v>
      </c>
      <c r="H172" s="19" t="s">
        <v>174</v>
      </c>
      <c r="I172" s="22"/>
      <c r="J172" s="149"/>
      <c r="K172" s="150"/>
      <c r="L172" s="150"/>
      <c r="M172" s="150">
        <v>24160.41</v>
      </c>
      <c r="N172" s="150"/>
      <c r="O172" s="150"/>
      <c r="P172" s="150"/>
      <c r="Q172" s="150"/>
      <c r="R172" s="150"/>
      <c r="S172" s="150"/>
      <c r="T172" s="23" t="s">
        <v>179</v>
      </c>
    </row>
    <row r="173" spans="1:20" ht="38.25">
      <c r="A173" s="72"/>
      <c r="B173" s="73" t="s">
        <v>130</v>
      </c>
      <c r="C173" s="19" t="s">
        <v>232</v>
      </c>
      <c r="D173" s="44"/>
      <c r="E173" s="74"/>
      <c r="F173" s="125"/>
      <c r="G173" s="19" t="s">
        <v>181</v>
      </c>
      <c r="H173" s="19" t="s">
        <v>174</v>
      </c>
      <c r="I173" s="22"/>
      <c r="J173" s="149"/>
      <c r="K173" s="150"/>
      <c r="L173" s="150"/>
      <c r="M173" s="150">
        <v>223.97</v>
      </c>
      <c r="N173" s="150"/>
      <c r="O173" s="150"/>
      <c r="P173" s="150"/>
      <c r="Q173" s="150"/>
      <c r="R173" s="150"/>
      <c r="S173" s="150"/>
      <c r="T173" s="23" t="s">
        <v>179</v>
      </c>
    </row>
    <row r="174" spans="1:20" ht="38.25">
      <c r="A174" s="72"/>
      <c r="B174" s="73" t="s">
        <v>130</v>
      </c>
      <c r="C174" s="19" t="s">
        <v>233</v>
      </c>
      <c r="D174" s="44"/>
      <c r="E174" s="74"/>
      <c r="F174" s="125"/>
      <c r="G174" s="19" t="s">
        <v>181</v>
      </c>
      <c r="H174" s="19" t="s">
        <v>174</v>
      </c>
      <c r="I174" s="22"/>
      <c r="J174" s="149"/>
      <c r="K174" s="150"/>
      <c r="L174" s="150"/>
      <c r="M174" s="150">
        <v>10804.4</v>
      </c>
      <c r="N174" s="150"/>
      <c r="O174" s="150"/>
      <c r="P174" s="150"/>
      <c r="Q174" s="150"/>
      <c r="R174" s="150"/>
      <c r="S174" s="150"/>
      <c r="T174" s="23" t="s">
        <v>179</v>
      </c>
    </row>
    <row r="175" spans="1:20" ht="78.75" customHeight="1">
      <c r="A175" s="72"/>
      <c r="B175" s="73" t="s">
        <v>130</v>
      </c>
      <c r="C175" s="19" t="s">
        <v>237</v>
      </c>
      <c r="D175" s="44"/>
      <c r="E175" s="74"/>
      <c r="F175" s="125"/>
      <c r="G175" s="19" t="s">
        <v>239</v>
      </c>
      <c r="H175" s="19" t="s">
        <v>238</v>
      </c>
      <c r="I175" s="22"/>
      <c r="J175" s="149"/>
      <c r="K175" s="150">
        <v>225578.66</v>
      </c>
      <c r="L175" s="150"/>
      <c r="M175" s="150"/>
      <c r="N175" s="150"/>
      <c r="O175" s="150"/>
      <c r="P175" s="150"/>
      <c r="Q175" s="150"/>
      <c r="R175" s="150"/>
      <c r="S175" s="150"/>
      <c r="T175" s="23" t="s">
        <v>179</v>
      </c>
    </row>
    <row r="176" spans="1:20" ht="23.25" customHeight="1">
      <c r="A176" s="78"/>
      <c r="B176" s="79"/>
      <c r="C176" s="80"/>
      <c r="D176" s="77"/>
      <c r="E176" s="184"/>
      <c r="F176" s="126"/>
      <c r="G176" s="77"/>
      <c r="H176" s="77"/>
      <c r="I176" s="81"/>
      <c r="J176" s="165"/>
      <c r="K176" s="166"/>
      <c r="L176" s="166"/>
      <c r="M176" s="166"/>
      <c r="N176" s="166"/>
      <c r="O176" s="166"/>
      <c r="P176" s="166"/>
      <c r="Q176" s="166"/>
      <c r="R176" s="166"/>
      <c r="S176" s="166"/>
      <c r="T176" s="23"/>
    </row>
    <row r="177" spans="1:20" ht="25.5" customHeight="1">
      <c r="A177" s="72"/>
      <c r="B177" s="73"/>
      <c r="C177" s="19"/>
      <c r="D177" s="44"/>
      <c r="E177" s="74"/>
      <c r="F177" s="125"/>
      <c r="G177" s="19"/>
      <c r="H177" s="19"/>
      <c r="I177" s="22"/>
      <c r="J177" s="149"/>
      <c r="K177" s="150"/>
      <c r="L177" s="150"/>
      <c r="M177" s="150"/>
      <c r="N177" s="150"/>
      <c r="O177" s="150"/>
      <c r="P177" s="150"/>
      <c r="Q177" s="150"/>
      <c r="R177" s="150"/>
      <c r="S177" s="150"/>
      <c r="T177" s="23"/>
    </row>
    <row r="178" spans="1:20" ht="25.5" customHeight="1">
      <c r="A178" s="189" t="s">
        <v>43</v>
      </c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</row>
    <row r="179" spans="1:20" ht="38.25">
      <c r="A179" s="72">
        <v>1</v>
      </c>
      <c r="B179" s="73" t="s">
        <v>173</v>
      </c>
      <c r="C179" s="19" t="s">
        <v>120</v>
      </c>
      <c r="D179" s="44" t="s">
        <v>172</v>
      </c>
      <c r="E179" s="183">
        <v>1.5541</v>
      </c>
      <c r="F179" s="125" t="s">
        <v>171</v>
      </c>
      <c r="G179" s="19" t="s">
        <v>181</v>
      </c>
      <c r="H179" s="19" t="s">
        <v>174</v>
      </c>
      <c r="I179" s="22"/>
      <c r="J179" s="149">
        <v>17851</v>
      </c>
      <c r="K179" s="150"/>
      <c r="L179" s="150"/>
      <c r="M179" s="150"/>
      <c r="N179" s="150"/>
      <c r="O179" s="150"/>
      <c r="P179" s="150"/>
      <c r="Q179" s="150"/>
      <c r="R179" s="150"/>
      <c r="S179" s="150"/>
      <c r="T179" s="23" t="s">
        <v>236</v>
      </c>
    </row>
    <row r="180" spans="1:20" ht="38.25">
      <c r="A180" s="72"/>
      <c r="B180" s="73" t="s">
        <v>173</v>
      </c>
      <c r="C180" s="19" t="s">
        <v>176</v>
      </c>
      <c r="D180" s="44"/>
      <c r="E180" s="183"/>
      <c r="F180" s="125"/>
      <c r="G180" s="19" t="s">
        <v>181</v>
      </c>
      <c r="H180" s="19" t="s">
        <v>174</v>
      </c>
      <c r="I180" s="22"/>
      <c r="J180" s="149"/>
      <c r="K180" s="150">
        <v>4782.53</v>
      </c>
      <c r="L180" s="150"/>
      <c r="M180" s="150"/>
      <c r="N180" s="150"/>
      <c r="O180" s="150"/>
      <c r="P180" s="150"/>
      <c r="Q180" s="150"/>
      <c r="R180" s="150"/>
      <c r="S180" s="150"/>
      <c r="T180" s="23" t="s">
        <v>236</v>
      </c>
    </row>
    <row r="181" spans="1:20" ht="38.25">
      <c r="A181" s="72"/>
      <c r="B181" s="73" t="s">
        <v>173</v>
      </c>
      <c r="C181" s="19" t="s">
        <v>177</v>
      </c>
      <c r="D181" s="44"/>
      <c r="E181" s="183"/>
      <c r="F181" s="125"/>
      <c r="G181" s="19" t="s">
        <v>181</v>
      </c>
      <c r="H181" s="19" t="s">
        <v>174</v>
      </c>
      <c r="I181" s="22"/>
      <c r="J181" s="149"/>
      <c r="K181" s="150"/>
      <c r="L181" s="150"/>
      <c r="M181" s="150">
        <v>234630.27</v>
      </c>
      <c r="N181" s="150"/>
      <c r="O181" s="150"/>
      <c r="P181" s="150"/>
      <c r="Q181" s="150"/>
      <c r="R181" s="150"/>
      <c r="S181" s="150"/>
      <c r="T181" s="23" t="s">
        <v>179</v>
      </c>
    </row>
    <row r="182" spans="1:20" ht="38.25">
      <c r="A182" s="72">
        <v>2</v>
      </c>
      <c r="B182" s="73" t="s">
        <v>173</v>
      </c>
      <c r="C182" s="19" t="s">
        <v>120</v>
      </c>
      <c r="D182" s="44" t="s">
        <v>180</v>
      </c>
      <c r="E182" s="183">
        <v>0.1735</v>
      </c>
      <c r="F182" s="125" t="s">
        <v>171</v>
      </c>
      <c r="G182" s="19" t="s">
        <v>181</v>
      </c>
      <c r="H182" s="19" t="s">
        <v>174</v>
      </c>
      <c r="I182" s="22"/>
      <c r="J182" s="149">
        <v>7650</v>
      </c>
      <c r="K182" s="150"/>
      <c r="L182" s="150"/>
      <c r="M182" s="150"/>
      <c r="N182" s="150"/>
      <c r="O182" s="150"/>
      <c r="P182" s="150"/>
      <c r="Q182" s="150"/>
      <c r="R182" s="150"/>
      <c r="S182" s="150"/>
      <c r="T182" s="23" t="s">
        <v>236</v>
      </c>
    </row>
    <row r="183" spans="1:20" ht="38.25">
      <c r="A183" s="72"/>
      <c r="B183" s="73" t="s">
        <v>173</v>
      </c>
      <c r="C183" s="19" t="s">
        <v>182</v>
      </c>
      <c r="D183" s="44"/>
      <c r="E183" s="183"/>
      <c r="F183" s="125"/>
      <c r="G183" s="19" t="s">
        <v>181</v>
      </c>
      <c r="H183" s="19" t="s">
        <v>174</v>
      </c>
      <c r="I183" s="22"/>
      <c r="J183" s="149"/>
      <c r="K183" s="150">
        <v>2161436.55</v>
      </c>
      <c r="L183" s="150"/>
      <c r="M183" s="150"/>
      <c r="N183" s="150"/>
      <c r="O183" s="150"/>
      <c r="P183" s="150"/>
      <c r="Q183" s="150"/>
      <c r="R183" s="150"/>
      <c r="S183" s="150"/>
      <c r="T183" s="23" t="s">
        <v>236</v>
      </c>
    </row>
    <row r="184" spans="1:20" ht="38.25">
      <c r="A184" s="72">
        <v>3</v>
      </c>
      <c r="B184" s="73" t="s">
        <v>173</v>
      </c>
      <c r="C184" s="19" t="s">
        <v>120</v>
      </c>
      <c r="D184" s="44" t="s">
        <v>234</v>
      </c>
      <c r="E184" s="183">
        <v>1.1382</v>
      </c>
      <c r="F184" s="125" t="s">
        <v>171</v>
      </c>
      <c r="G184" s="19" t="s">
        <v>181</v>
      </c>
      <c r="H184" s="19" t="s">
        <v>174</v>
      </c>
      <c r="I184" s="22"/>
      <c r="J184" s="149">
        <v>10281.64</v>
      </c>
      <c r="K184" s="150"/>
      <c r="L184" s="150"/>
      <c r="M184" s="150"/>
      <c r="N184" s="150"/>
      <c r="O184" s="150"/>
      <c r="P184" s="150"/>
      <c r="Q184" s="150"/>
      <c r="R184" s="150"/>
      <c r="S184" s="150"/>
      <c r="T184" s="23" t="s">
        <v>236</v>
      </c>
    </row>
    <row r="185" spans="1:20" ht="38.25">
      <c r="A185" s="72"/>
      <c r="B185" s="73" t="s">
        <v>173</v>
      </c>
      <c r="C185" s="19" t="s">
        <v>183</v>
      </c>
      <c r="D185" s="44"/>
      <c r="E185" s="183"/>
      <c r="F185" s="125"/>
      <c r="G185" s="19" t="s">
        <v>181</v>
      </c>
      <c r="H185" s="19" t="s">
        <v>174</v>
      </c>
      <c r="I185" s="22"/>
      <c r="J185" s="149"/>
      <c r="K185" s="150">
        <v>180626.62</v>
      </c>
      <c r="L185" s="150"/>
      <c r="M185" s="150"/>
      <c r="N185" s="150"/>
      <c r="O185" s="150"/>
      <c r="P185" s="150"/>
      <c r="Q185" s="150"/>
      <c r="R185" s="150"/>
      <c r="S185" s="150"/>
      <c r="T185" s="23" t="s">
        <v>236</v>
      </c>
    </row>
    <row r="186" spans="1:20" ht="38.25">
      <c r="A186" s="72">
        <v>4</v>
      </c>
      <c r="B186" s="73" t="s">
        <v>130</v>
      </c>
      <c r="C186" s="19" t="s">
        <v>120</v>
      </c>
      <c r="D186" s="44" t="s">
        <v>184</v>
      </c>
      <c r="E186" s="183">
        <v>0.38</v>
      </c>
      <c r="F186" s="182" t="s">
        <v>132</v>
      </c>
      <c r="G186" s="19" t="s">
        <v>181</v>
      </c>
      <c r="H186" s="19" t="s">
        <v>174</v>
      </c>
      <c r="I186" s="22"/>
      <c r="J186" s="149">
        <v>17640</v>
      </c>
      <c r="K186" s="150"/>
      <c r="L186" s="150"/>
      <c r="M186" s="150"/>
      <c r="N186" s="150"/>
      <c r="O186" s="150"/>
      <c r="P186" s="150"/>
      <c r="Q186" s="150"/>
      <c r="R186" s="150"/>
      <c r="S186" s="150"/>
      <c r="T186" s="23" t="s">
        <v>236</v>
      </c>
    </row>
    <row r="187" spans="1:20" ht="38.25">
      <c r="A187" s="72"/>
      <c r="B187" s="73" t="s">
        <v>130</v>
      </c>
      <c r="C187" s="19" t="s">
        <v>185</v>
      </c>
      <c r="D187" s="44"/>
      <c r="E187" s="74"/>
      <c r="F187" s="125"/>
      <c r="G187" s="19" t="s">
        <v>181</v>
      </c>
      <c r="H187" s="19" t="s">
        <v>174</v>
      </c>
      <c r="I187" s="22"/>
      <c r="J187" s="149"/>
      <c r="K187" s="150"/>
      <c r="L187" s="150"/>
      <c r="M187" s="150">
        <v>1515.88</v>
      </c>
      <c r="N187" s="150"/>
      <c r="O187" s="150"/>
      <c r="P187" s="150"/>
      <c r="Q187" s="150"/>
      <c r="R187" s="150"/>
      <c r="S187" s="150"/>
      <c r="T187" s="23" t="s">
        <v>236</v>
      </c>
    </row>
    <row r="188" spans="1:20" ht="38.25">
      <c r="A188" s="72"/>
      <c r="B188" s="73" t="s">
        <v>130</v>
      </c>
      <c r="C188" s="19" t="s">
        <v>186</v>
      </c>
      <c r="D188" s="44"/>
      <c r="E188" s="74"/>
      <c r="F188" s="125"/>
      <c r="G188" s="19" t="s">
        <v>181</v>
      </c>
      <c r="H188" s="19" t="s">
        <v>174</v>
      </c>
      <c r="I188" s="22"/>
      <c r="J188" s="149"/>
      <c r="K188" s="150"/>
      <c r="L188" s="150"/>
      <c r="M188" s="150">
        <v>9056.86</v>
      </c>
      <c r="N188" s="150"/>
      <c r="O188" s="150"/>
      <c r="P188" s="150"/>
      <c r="Q188" s="150"/>
      <c r="R188" s="150"/>
      <c r="S188" s="150"/>
      <c r="T188" s="23" t="s">
        <v>179</v>
      </c>
    </row>
    <row r="189" spans="1:20" ht="38.25">
      <c r="A189" s="72"/>
      <c r="B189" s="73" t="s">
        <v>130</v>
      </c>
      <c r="C189" s="19" t="s">
        <v>187</v>
      </c>
      <c r="D189" s="44"/>
      <c r="E189" s="74"/>
      <c r="F189" s="125"/>
      <c r="G189" s="19" t="s">
        <v>181</v>
      </c>
      <c r="H189" s="19" t="s">
        <v>174</v>
      </c>
      <c r="I189" s="22"/>
      <c r="J189" s="149"/>
      <c r="K189" s="150"/>
      <c r="L189" s="150"/>
      <c r="M189" s="150">
        <v>1802.51</v>
      </c>
      <c r="N189" s="150"/>
      <c r="O189" s="150"/>
      <c r="P189" s="150"/>
      <c r="Q189" s="150"/>
      <c r="R189" s="150"/>
      <c r="S189" s="150"/>
      <c r="T189" s="23" t="s">
        <v>179</v>
      </c>
    </row>
    <row r="190" spans="1:20" ht="38.25">
      <c r="A190" s="72"/>
      <c r="B190" s="73" t="s">
        <v>130</v>
      </c>
      <c r="C190" s="19" t="s">
        <v>188</v>
      </c>
      <c r="D190" s="44"/>
      <c r="E190" s="74"/>
      <c r="F190" s="125"/>
      <c r="G190" s="19" t="s">
        <v>181</v>
      </c>
      <c r="H190" s="19" t="s">
        <v>174</v>
      </c>
      <c r="I190" s="22"/>
      <c r="J190" s="149"/>
      <c r="K190" s="150"/>
      <c r="L190" s="150"/>
      <c r="M190" s="150">
        <v>702.06</v>
      </c>
      <c r="N190" s="150"/>
      <c r="O190" s="150"/>
      <c r="P190" s="150"/>
      <c r="Q190" s="150"/>
      <c r="R190" s="150"/>
      <c r="S190" s="150"/>
      <c r="T190" s="23" t="s">
        <v>179</v>
      </c>
    </row>
    <row r="191" spans="1:20" ht="38.25">
      <c r="A191" s="72"/>
      <c r="B191" s="73" t="s">
        <v>130</v>
      </c>
      <c r="C191" s="19" t="s">
        <v>189</v>
      </c>
      <c r="D191" s="44"/>
      <c r="E191" s="74"/>
      <c r="F191" s="125"/>
      <c r="G191" s="19" t="s">
        <v>181</v>
      </c>
      <c r="H191" s="19" t="s">
        <v>174</v>
      </c>
      <c r="I191" s="22"/>
      <c r="J191" s="149"/>
      <c r="K191" s="150"/>
      <c r="L191" s="150"/>
      <c r="M191" s="150">
        <v>7039.75</v>
      </c>
      <c r="N191" s="150"/>
      <c r="O191" s="150"/>
      <c r="P191" s="150"/>
      <c r="Q191" s="150"/>
      <c r="R191" s="150"/>
      <c r="S191" s="150"/>
      <c r="T191" s="23" t="s">
        <v>179</v>
      </c>
    </row>
    <row r="192" spans="1:20" ht="38.25">
      <c r="A192" s="72"/>
      <c r="B192" s="73" t="s">
        <v>130</v>
      </c>
      <c r="C192" s="19" t="s">
        <v>190</v>
      </c>
      <c r="D192" s="44"/>
      <c r="E192" s="74"/>
      <c r="F192" s="125"/>
      <c r="G192" s="19" t="s">
        <v>181</v>
      </c>
      <c r="H192" s="19" t="s">
        <v>174</v>
      </c>
      <c r="I192" s="22"/>
      <c r="J192" s="149"/>
      <c r="K192" s="150"/>
      <c r="L192" s="150"/>
      <c r="M192" s="150">
        <v>4416.82</v>
      </c>
      <c r="N192" s="150"/>
      <c r="O192" s="150"/>
      <c r="P192" s="150"/>
      <c r="Q192" s="150"/>
      <c r="R192" s="150"/>
      <c r="S192" s="150"/>
      <c r="T192" s="23" t="s">
        <v>179</v>
      </c>
    </row>
    <row r="193" spans="1:20" ht="38.25">
      <c r="A193" s="72"/>
      <c r="B193" s="73" t="s">
        <v>130</v>
      </c>
      <c r="C193" s="19" t="s">
        <v>191</v>
      </c>
      <c r="D193" s="44"/>
      <c r="E193" s="74"/>
      <c r="F193" s="125"/>
      <c r="G193" s="19" t="s">
        <v>181</v>
      </c>
      <c r="H193" s="19" t="s">
        <v>174</v>
      </c>
      <c r="I193" s="22"/>
      <c r="J193" s="149"/>
      <c r="K193" s="150"/>
      <c r="L193" s="150"/>
      <c r="M193" s="150">
        <v>1405.11</v>
      </c>
      <c r="N193" s="150"/>
      <c r="O193" s="150"/>
      <c r="P193" s="150"/>
      <c r="Q193" s="150"/>
      <c r="R193" s="150"/>
      <c r="S193" s="150"/>
      <c r="T193" s="23" t="s">
        <v>179</v>
      </c>
    </row>
    <row r="194" spans="1:20" ht="38.25">
      <c r="A194" s="72"/>
      <c r="B194" s="73" t="s">
        <v>130</v>
      </c>
      <c r="C194" s="19" t="s">
        <v>192</v>
      </c>
      <c r="D194" s="44"/>
      <c r="E194" s="74"/>
      <c r="F194" s="125"/>
      <c r="G194" s="19" t="s">
        <v>181</v>
      </c>
      <c r="H194" s="19" t="s">
        <v>174</v>
      </c>
      <c r="I194" s="22"/>
      <c r="J194" s="149"/>
      <c r="K194" s="150"/>
      <c r="L194" s="150"/>
      <c r="M194" s="150">
        <v>4320.36</v>
      </c>
      <c r="N194" s="150"/>
      <c r="O194" s="150"/>
      <c r="P194" s="150"/>
      <c r="Q194" s="150"/>
      <c r="R194" s="150"/>
      <c r="S194" s="150"/>
      <c r="T194" s="23" t="s">
        <v>179</v>
      </c>
    </row>
    <row r="195" spans="1:20" ht="38.25">
      <c r="A195" s="72"/>
      <c r="B195" s="73" t="s">
        <v>130</v>
      </c>
      <c r="C195" s="19" t="s">
        <v>193</v>
      </c>
      <c r="D195" s="44"/>
      <c r="E195" s="74"/>
      <c r="F195" s="125"/>
      <c r="G195" s="19" t="s">
        <v>181</v>
      </c>
      <c r="H195" s="19" t="s">
        <v>174</v>
      </c>
      <c r="I195" s="22"/>
      <c r="J195" s="149"/>
      <c r="K195" s="150"/>
      <c r="L195" s="150"/>
      <c r="M195" s="150">
        <v>3014.49</v>
      </c>
      <c r="N195" s="150"/>
      <c r="O195" s="150"/>
      <c r="P195" s="150"/>
      <c r="Q195" s="150"/>
      <c r="R195" s="150"/>
      <c r="S195" s="150"/>
      <c r="T195" s="23" t="s">
        <v>179</v>
      </c>
    </row>
    <row r="196" spans="1:20" ht="38.25">
      <c r="A196" s="72"/>
      <c r="B196" s="73" t="s">
        <v>130</v>
      </c>
      <c r="C196" s="19" t="s">
        <v>194</v>
      </c>
      <c r="D196" s="44"/>
      <c r="E196" s="74"/>
      <c r="F196" s="125"/>
      <c r="G196" s="19" t="s">
        <v>181</v>
      </c>
      <c r="H196" s="19" t="s">
        <v>174</v>
      </c>
      <c r="I196" s="22"/>
      <c r="J196" s="149"/>
      <c r="K196" s="150"/>
      <c r="L196" s="150"/>
      <c r="M196" s="150">
        <v>8402.28</v>
      </c>
      <c r="N196" s="150"/>
      <c r="O196" s="150"/>
      <c r="P196" s="150"/>
      <c r="Q196" s="150"/>
      <c r="R196" s="150"/>
      <c r="S196" s="150"/>
      <c r="T196" s="23" t="s">
        <v>179</v>
      </c>
    </row>
    <row r="197" spans="1:20" ht="38.25">
      <c r="A197" s="72">
        <v>5</v>
      </c>
      <c r="B197" s="73" t="s">
        <v>130</v>
      </c>
      <c r="C197" s="19" t="s">
        <v>120</v>
      </c>
      <c r="D197" s="44" t="s">
        <v>137</v>
      </c>
      <c r="E197" s="183">
        <v>13.32</v>
      </c>
      <c r="F197" s="125" t="s">
        <v>132</v>
      </c>
      <c r="G197" s="19"/>
      <c r="H197" s="19"/>
      <c r="I197" s="22"/>
      <c r="J197" s="149">
        <v>300581.77</v>
      </c>
      <c r="K197" s="150"/>
      <c r="L197" s="150"/>
      <c r="M197" s="150"/>
      <c r="N197" s="150"/>
      <c r="O197" s="150"/>
      <c r="P197" s="150"/>
      <c r="Q197" s="150"/>
      <c r="R197" s="150"/>
      <c r="S197" s="150"/>
      <c r="T197" s="23" t="s">
        <v>236</v>
      </c>
    </row>
    <row r="198" spans="1:20" ht="38.25">
      <c r="A198" s="72"/>
      <c r="B198" s="73" t="s">
        <v>130</v>
      </c>
      <c r="C198" s="19" t="s">
        <v>195</v>
      </c>
      <c r="D198" s="44"/>
      <c r="E198" s="74"/>
      <c r="F198" s="125"/>
      <c r="G198" s="19" t="s">
        <v>181</v>
      </c>
      <c r="H198" s="19" t="s">
        <v>174</v>
      </c>
      <c r="I198" s="22"/>
      <c r="J198" s="149"/>
      <c r="K198" s="150">
        <v>125325.95</v>
      </c>
      <c r="L198" s="150"/>
      <c r="M198" s="150"/>
      <c r="N198" s="150"/>
      <c r="O198" s="150"/>
      <c r="P198" s="150"/>
      <c r="Q198" s="150"/>
      <c r="R198" s="150"/>
      <c r="S198" s="150"/>
      <c r="T198" s="23" t="s">
        <v>236</v>
      </c>
    </row>
    <row r="199" spans="1:20" ht="38.25">
      <c r="A199" s="72"/>
      <c r="B199" s="73" t="s">
        <v>130</v>
      </c>
      <c r="C199" s="19" t="s">
        <v>196</v>
      </c>
      <c r="D199" s="44"/>
      <c r="E199" s="74"/>
      <c r="F199" s="125"/>
      <c r="G199" s="19" t="s">
        <v>181</v>
      </c>
      <c r="H199" s="19" t="s">
        <v>174</v>
      </c>
      <c r="I199" s="22"/>
      <c r="J199" s="149"/>
      <c r="K199" s="150">
        <v>4266.24</v>
      </c>
      <c r="L199" s="150"/>
      <c r="M199" s="150"/>
      <c r="N199" s="150"/>
      <c r="O199" s="150"/>
      <c r="P199" s="150"/>
      <c r="Q199" s="150"/>
      <c r="R199" s="150"/>
      <c r="S199" s="150"/>
      <c r="T199" s="23" t="s">
        <v>179</v>
      </c>
    </row>
    <row r="200" spans="1:20" ht="38.25">
      <c r="A200" s="72"/>
      <c r="B200" s="73" t="s">
        <v>130</v>
      </c>
      <c r="C200" s="19" t="s">
        <v>197</v>
      </c>
      <c r="D200" s="44"/>
      <c r="E200" s="74"/>
      <c r="F200" s="125"/>
      <c r="G200" s="19" t="s">
        <v>181</v>
      </c>
      <c r="H200" s="19" t="s">
        <v>174</v>
      </c>
      <c r="I200" s="22"/>
      <c r="J200" s="149"/>
      <c r="K200" s="150">
        <v>104880.81</v>
      </c>
      <c r="L200" s="150"/>
      <c r="M200" s="150"/>
      <c r="N200" s="150"/>
      <c r="O200" s="150"/>
      <c r="P200" s="150"/>
      <c r="Q200" s="150"/>
      <c r="R200" s="150"/>
      <c r="S200" s="150"/>
      <c r="T200" s="23" t="s">
        <v>179</v>
      </c>
    </row>
    <row r="201" spans="1:20" ht="38.25">
      <c r="A201" s="72"/>
      <c r="B201" s="73" t="s">
        <v>130</v>
      </c>
      <c r="C201" s="19" t="s">
        <v>198</v>
      </c>
      <c r="D201" s="44"/>
      <c r="E201" s="74"/>
      <c r="F201" s="125"/>
      <c r="G201" s="19" t="s">
        <v>181</v>
      </c>
      <c r="H201" s="19" t="s">
        <v>174</v>
      </c>
      <c r="I201" s="22"/>
      <c r="J201" s="149"/>
      <c r="K201" s="150">
        <v>33194.73</v>
      </c>
      <c r="L201" s="150"/>
      <c r="M201" s="150"/>
      <c r="N201" s="150"/>
      <c r="O201" s="150"/>
      <c r="P201" s="150"/>
      <c r="Q201" s="150"/>
      <c r="R201" s="150"/>
      <c r="S201" s="150"/>
      <c r="T201" s="23" t="s">
        <v>179</v>
      </c>
    </row>
    <row r="202" spans="1:20" ht="38.25">
      <c r="A202" s="72"/>
      <c r="B202" s="73" t="s">
        <v>130</v>
      </c>
      <c r="C202" s="19" t="s">
        <v>199</v>
      </c>
      <c r="D202" s="44"/>
      <c r="E202" s="74"/>
      <c r="F202" s="125"/>
      <c r="G202" s="19" t="s">
        <v>181</v>
      </c>
      <c r="H202" s="19" t="s">
        <v>174</v>
      </c>
      <c r="I202" s="22"/>
      <c r="J202" s="149"/>
      <c r="K202" s="150">
        <v>4067.9</v>
      </c>
      <c r="L202" s="150"/>
      <c r="M202" s="150"/>
      <c r="N202" s="150"/>
      <c r="O202" s="150"/>
      <c r="P202" s="150"/>
      <c r="Q202" s="150"/>
      <c r="R202" s="150"/>
      <c r="S202" s="150"/>
      <c r="T202" s="23" t="s">
        <v>179</v>
      </c>
    </row>
    <row r="203" spans="1:20" ht="38.25">
      <c r="A203" s="72"/>
      <c r="B203" s="73" t="s">
        <v>130</v>
      </c>
      <c r="C203" s="19" t="s">
        <v>200</v>
      </c>
      <c r="D203" s="44"/>
      <c r="E203" s="74"/>
      <c r="F203" s="125"/>
      <c r="G203" s="19" t="s">
        <v>181</v>
      </c>
      <c r="H203" s="19" t="s">
        <v>174</v>
      </c>
      <c r="I203" s="22"/>
      <c r="J203" s="149"/>
      <c r="K203" s="150">
        <v>4067.9</v>
      </c>
      <c r="L203" s="150"/>
      <c r="M203" s="150"/>
      <c r="N203" s="150"/>
      <c r="O203" s="150"/>
      <c r="P203" s="150"/>
      <c r="Q203" s="150"/>
      <c r="R203" s="150"/>
      <c r="S203" s="150"/>
      <c r="T203" s="23" t="s">
        <v>179</v>
      </c>
    </row>
    <row r="204" spans="1:20" ht="38.25">
      <c r="A204" s="72"/>
      <c r="B204" s="73" t="s">
        <v>130</v>
      </c>
      <c r="C204" s="19" t="s">
        <v>201</v>
      </c>
      <c r="D204" s="44"/>
      <c r="E204" s="74"/>
      <c r="F204" s="125"/>
      <c r="G204" s="19" t="s">
        <v>181</v>
      </c>
      <c r="H204" s="19" t="s">
        <v>174</v>
      </c>
      <c r="I204" s="22"/>
      <c r="J204" s="149"/>
      <c r="K204" s="150">
        <v>197065.36</v>
      </c>
      <c r="L204" s="150"/>
      <c r="M204" s="150"/>
      <c r="N204" s="150"/>
      <c r="O204" s="150"/>
      <c r="P204" s="150"/>
      <c r="Q204" s="150"/>
      <c r="R204" s="150"/>
      <c r="S204" s="150"/>
      <c r="T204" s="23" t="s">
        <v>179</v>
      </c>
    </row>
    <row r="205" spans="1:20" ht="38.25">
      <c r="A205" s="72"/>
      <c r="B205" s="73" t="s">
        <v>130</v>
      </c>
      <c r="C205" s="19" t="s">
        <v>202</v>
      </c>
      <c r="D205" s="44"/>
      <c r="E205" s="74"/>
      <c r="F205" s="125"/>
      <c r="G205" s="19" t="s">
        <v>181</v>
      </c>
      <c r="H205" s="19" t="s">
        <v>174</v>
      </c>
      <c r="I205" s="22"/>
      <c r="J205" s="149"/>
      <c r="K205" s="150">
        <v>19183.92</v>
      </c>
      <c r="L205" s="150"/>
      <c r="M205" s="150"/>
      <c r="N205" s="150"/>
      <c r="O205" s="150"/>
      <c r="P205" s="150"/>
      <c r="Q205" s="150"/>
      <c r="R205" s="150"/>
      <c r="S205" s="150"/>
      <c r="T205" s="23" t="s">
        <v>179</v>
      </c>
    </row>
    <row r="206" spans="1:20" ht="38.25">
      <c r="A206" s="72"/>
      <c r="B206" s="73" t="s">
        <v>130</v>
      </c>
      <c r="C206" s="19" t="s">
        <v>203</v>
      </c>
      <c r="D206" s="44"/>
      <c r="E206" s="74"/>
      <c r="F206" s="125"/>
      <c r="G206" s="19" t="s">
        <v>181</v>
      </c>
      <c r="H206" s="19" t="s">
        <v>174</v>
      </c>
      <c r="I206" s="22"/>
      <c r="J206" s="149"/>
      <c r="K206" s="150">
        <v>14284.57</v>
      </c>
      <c r="L206" s="150"/>
      <c r="M206" s="150"/>
      <c r="N206" s="150"/>
      <c r="O206" s="150"/>
      <c r="P206" s="150"/>
      <c r="Q206" s="150"/>
      <c r="R206" s="150"/>
      <c r="S206" s="150"/>
      <c r="T206" s="23" t="s">
        <v>179</v>
      </c>
    </row>
    <row r="207" spans="1:20" ht="38.25">
      <c r="A207" s="72"/>
      <c r="B207" s="73" t="s">
        <v>130</v>
      </c>
      <c r="C207" s="19" t="s">
        <v>204</v>
      </c>
      <c r="D207" s="44"/>
      <c r="E207" s="74"/>
      <c r="F207" s="125"/>
      <c r="G207" s="19" t="s">
        <v>181</v>
      </c>
      <c r="H207" s="19" t="s">
        <v>174</v>
      </c>
      <c r="I207" s="22"/>
      <c r="J207" s="149"/>
      <c r="K207" s="150">
        <v>513176.39</v>
      </c>
      <c r="L207" s="150"/>
      <c r="M207" s="150"/>
      <c r="N207" s="150"/>
      <c r="O207" s="150"/>
      <c r="P207" s="150"/>
      <c r="Q207" s="150"/>
      <c r="R207" s="150"/>
      <c r="S207" s="150"/>
      <c r="T207" s="23" t="s">
        <v>179</v>
      </c>
    </row>
    <row r="208" spans="1:20" ht="38.25">
      <c r="A208" s="72"/>
      <c r="B208" s="73" t="s">
        <v>130</v>
      </c>
      <c r="C208" s="19" t="s">
        <v>205</v>
      </c>
      <c r="D208" s="44"/>
      <c r="E208" s="74"/>
      <c r="F208" s="125"/>
      <c r="G208" s="19" t="s">
        <v>181</v>
      </c>
      <c r="H208" s="19" t="s">
        <v>174</v>
      </c>
      <c r="I208" s="22"/>
      <c r="J208" s="149"/>
      <c r="K208" s="150">
        <v>538287.24</v>
      </c>
      <c r="L208" s="150"/>
      <c r="M208" s="150"/>
      <c r="N208" s="150"/>
      <c r="O208" s="150"/>
      <c r="P208" s="150"/>
      <c r="Q208" s="150"/>
      <c r="R208" s="150"/>
      <c r="S208" s="150"/>
      <c r="T208" s="23" t="s">
        <v>179</v>
      </c>
    </row>
    <row r="209" spans="1:20" ht="38.25">
      <c r="A209" s="72"/>
      <c r="B209" s="73" t="s">
        <v>130</v>
      </c>
      <c r="C209" s="19" t="s">
        <v>206</v>
      </c>
      <c r="D209" s="44"/>
      <c r="E209" s="74"/>
      <c r="F209" s="125"/>
      <c r="G209" s="19" t="s">
        <v>181</v>
      </c>
      <c r="H209" s="19" t="s">
        <v>174</v>
      </c>
      <c r="I209" s="22"/>
      <c r="J209" s="149"/>
      <c r="K209" s="150">
        <v>146069.14</v>
      </c>
      <c r="L209" s="150"/>
      <c r="M209" s="150"/>
      <c r="N209" s="150"/>
      <c r="O209" s="150"/>
      <c r="P209" s="150"/>
      <c r="Q209" s="150"/>
      <c r="R209" s="150"/>
      <c r="S209" s="150"/>
      <c r="T209" s="23" t="s">
        <v>179</v>
      </c>
    </row>
    <row r="210" spans="1:20" ht="38.25">
      <c r="A210" s="72"/>
      <c r="B210" s="73" t="s">
        <v>130</v>
      </c>
      <c r="C210" s="19" t="s">
        <v>207</v>
      </c>
      <c r="D210" s="44"/>
      <c r="E210" s="74"/>
      <c r="F210" s="125"/>
      <c r="G210" s="19" t="s">
        <v>181</v>
      </c>
      <c r="H210" s="19" t="s">
        <v>174</v>
      </c>
      <c r="I210" s="22"/>
      <c r="J210" s="149"/>
      <c r="K210" s="150"/>
      <c r="L210" s="150"/>
      <c r="M210" s="150">
        <v>115127.05</v>
      </c>
      <c r="N210" s="150"/>
      <c r="O210" s="150"/>
      <c r="P210" s="150"/>
      <c r="Q210" s="150"/>
      <c r="R210" s="150"/>
      <c r="S210" s="150"/>
      <c r="T210" s="23" t="s">
        <v>179</v>
      </c>
    </row>
    <row r="211" spans="1:20" ht="38.25">
      <c r="A211" s="72"/>
      <c r="B211" s="73" t="s">
        <v>130</v>
      </c>
      <c r="C211" s="19" t="s">
        <v>208</v>
      </c>
      <c r="D211" s="44"/>
      <c r="E211" s="74"/>
      <c r="F211" s="125"/>
      <c r="G211" s="19" t="s">
        <v>181</v>
      </c>
      <c r="H211" s="19" t="s">
        <v>174</v>
      </c>
      <c r="I211" s="22"/>
      <c r="J211" s="149"/>
      <c r="K211" s="150"/>
      <c r="L211" s="150"/>
      <c r="M211" s="150">
        <v>12334.5</v>
      </c>
      <c r="N211" s="150"/>
      <c r="O211" s="150"/>
      <c r="P211" s="150"/>
      <c r="Q211" s="150"/>
      <c r="R211" s="150"/>
      <c r="S211" s="150"/>
      <c r="T211" s="23" t="s">
        <v>179</v>
      </c>
    </row>
    <row r="212" spans="1:20" ht="38.25">
      <c r="A212" s="72"/>
      <c r="B212" s="73" t="s">
        <v>130</v>
      </c>
      <c r="C212" s="19" t="s">
        <v>209</v>
      </c>
      <c r="D212" s="44"/>
      <c r="E212" s="74"/>
      <c r="F212" s="125"/>
      <c r="G212" s="19" t="s">
        <v>181</v>
      </c>
      <c r="H212" s="19" t="s">
        <v>174</v>
      </c>
      <c r="I212" s="22"/>
      <c r="J212" s="149"/>
      <c r="K212" s="150"/>
      <c r="L212" s="150"/>
      <c r="M212" s="150">
        <v>41617.44</v>
      </c>
      <c r="N212" s="150"/>
      <c r="O212" s="150"/>
      <c r="P212" s="150"/>
      <c r="Q212" s="150"/>
      <c r="R212" s="150"/>
      <c r="S212" s="150"/>
      <c r="T212" s="23" t="s">
        <v>179</v>
      </c>
    </row>
    <row r="213" spans="1:20" ht="38.25">
      <c r="A213" s="72"/>
      <c r="B213" s="73" t="s">
        <v>130</v>
      </c>
      <c r="C213" s="19" t="s">
        <v>210</v>
      </c>
      <c r="D213" s="44"/>
      <c r="E213" s="74"/>
      <c r="F213" s="125"/>
      <c r="G213" s="19" t="s">
        <v>181</v>
      </c>
      <c r="H213" s="19" t="s">
        <v>174</v>
      </c>
      <c r="I213" s="22"/>
      <c r="J213" s="149"/>
      <c r="K213" s="150"/>
      <c r="L213" s="150"/>
      <c r="M213" s="150">
        <v>410.97</v>
      </c>
      <c r="N213" s="150"/>
      <c r="O213" s="150"/>
      <c r="P213" s="150"/>
      <c r="Q213" s="150"/>
      <c r="R213" s="150"/>
      <c r="S213" s="150"/>
      <c r="T213" s="23" t="s">
        <v>179</v>
      </c>
    </row>
    <row r="214" spans="1:20" ht="38.25">
      <c r="A214" s="72"/>
      <c r="B214" s="73" t="s">
        <v>130</v>
      </c>
      <c r="C214" s="19" t="s">
        <v>211</v>
      </c>
      <c r="D214" s="44"/>
      <c r="E214" s="74"/>
      <c r="F214" s="125"/>
      <c r="G214" s="19" t="s">
        <v>181</v>
      </c>
      <c r="H214" s="19" t="s">
        <v>174</v>
      </c>
      <c r="I214" s="22"/>
      <c r="J214" s="149"/>
      <c r="K214" s="150"/>
      <c r="L214" s="150"/>
      <c r="M214" s="150">
        <v>34119.82</v>
      </c>
      <c r="N214" s="150"/>
      <c r="O214" s="150"/>
      <c r="P214" s="150"/>
      <c r="Q214" s="150"/>
      <c r="R214" s="150"/>
      <c r="S214" s="150"/>
      <c r="T214" s="23" t="s">
        <v>179</v>
      </c>
    </row>
    <row r="215" spans="1:20" ht="38.25">
      <c r="A215" s="72"/>
      <c r="B215" s="73" t="s">
        <v>130</v>
      </c>
      <c r="C215" s="19" t="s">
        <v>212</v>
      </c>
      <c r="D215" s="44"/>
      <c r="E215" s="74"/>
      <c r="F215" s="125"/>
      <c r="G215" s="19" t="s">
        <v>181</v>
      </c>
      <c r="H215" s="19" t="s">
        <v>174</v>
      </c>
      <c r="I215" s="22"/>
      <c r="J215" s="149"/>
      <c r="K215" s="150"/>
      <c r="L215" s="150"/>
      <c r="M215" s="150">
        <v>9102.71</v>
      </c>
      <c r="N215" s="150"/>
      <c r="O215" s="150"/>
      <c r="P215" s="150"/>
      <c r="Q215" s="150"/>
      <c r="R215" s="150"/>
      <c r="S215" s="150"/>
      <c r="T215" s="23" t="s">
        <v>179</v>
      </c>
    </row>
    <row r="216" spans="1:20" ht="38.25">
      <c r="A216" s="72"/>
      <c r="B216" s="73" t="s">
        <v>130</v>
      </c>
      <c r="C216" s="19" t="s">
        <v>213</v>
      </c>
      <c r="D216" s="44"/>
      <c r="E216" s="74"/>
      <c r="F216" s="125"/>
      <c r="G216" s="19" t="s">
        <v>181</v>
      </c>
      <c r="H216" s="19" t="s">
        <v>174</v>
      </c>
      <c r="I216" s="22"/>
      <c r="J216" s="149"/>
      <c r="K216" s="150"/>
      <c r="L216" s="150"/>
      <c r="M216" s="150">
        <v>40868.06</v>
      </c>
      <c r="N216" s="150"/>
      <c r="O216" s="150"/>
      <c r="P216" s="150"/>
      <c r="Q216" s="150"/>
      <c r="R216" s="150"/>
      <c r="S216" s="150"/>
      <c r="T216" s="23" t="s">
        <v>179</v>
      </c>
    </row>
    <row r="217" spans="1:20" ht="38.25">
      <c r="A217" s="72"/>
      <c r="B217" s="73" t="s">
        <v>130</v>
      </c>
      <c r="C217" s="19" t="s">
        <v>214</v>
      </c>
      <c r="D217" s="44"/>
      <c r="E217" s="74"/>
      <c r="F217" s="125"/>
      <c r="G217" s="19" t="s">
        <v>181</v>
      </c>
      <c r="H217" s="19" t="s">
        <v>174</v>
      </c>
      <c r="I217" s="22"/>
      <c r="J217" s="149"/>
      <c r="K217" s="150"/>
      <c r="L217" s="150"/>
      <c r="M217" s="150">
        <v>20814.49</v>
      </c>
      <c r="N217" s="150"/>
      <c r="O217" s="150"/>
      <c r="P217" s="150"/>
      <c r="Q217" s="150"/>
      <c r="R217" s="150"/>
      <c r="S217" s="150"/>
      <c r="T217" s="23" t="s">
        <v>179</v>
      </c>
    </row>
    <row r="218" spans="1:20" ht="38.25">
      <c r="A218" s="72"/>
      <c r="B218" s="73" t="s">
        <v>130</v>
      </c>
      <c r="C218" s="19" t="s">
        <v>146</v>
      </c>
      <c r="D218" s="44"/>
      <c r="E218" s="74"/>
      <c r="F218" s="125"/>
      <c r="G218" s="19" t="s">
        <v>181</v>
      </c>
      <c r="H218" s="19" t="s">
        <v>174</v>
      </c>
      <c r="I218" s="22"/>
      <c r="J218" s="149"/>
      <c r="K218" s="150"/>
      <c r="L218" s="150"/>
      <c r="M218" s="150">
        <v>163690.81</v>
      </c>
      <c r="N218" s="150"/>
      <c r="O218" s="150"/>
      <c r="P218" s="150"/>
      <c r="Q218" s="150"/>
      <c r="R218" s="150"/>
      <c r="S218" s="150"/>
      <c r="T218" s="23" t="s">
        <v>179</v>
      </c>
    </row>
    <row r="219" spans="1:20" ht="38.25">
      <c r="A219" s="72"/>
      <c r="B219" s="73" t="s">
        <v>130</v>
      </c>
      <c r="C219" s="19" t="s">
        <v>215</v>
      </c>
      <c r="D219" s="44"/>
      <c r="E219" s="74"/>
      <c r="F219" s="125"/>
      <c r="G219" s="19" t="s">
        <v>181</v>
      </c>
      <c r="H219" s="19" t="s">
        <v>174</v>
      </c>
      <c r="I219" s="22"/>
      <c r="J219" s="149"/>
      <c r="K219" s="150"/>
      <c r="L219" s="150"/>
      <c r="M219" s="150">
        <v>65677.32</v>
      </c>
      <c r="N219" s="150"/>
      <c r="O219" s="150"/>
      <c r="P219" s="150"/>
      <c r="Q219" s="150"/>
      <c r="R219" s="150"/>
      <c r="S219" s="150"/>
      <c r="T219" s="23" t="s">
        <v>179</v>
      </c>
    </row>
    <row r="220" spans="1:20" ht="38.25">
      <c r="A220" s="72"/>
      <c r="B220" s="73" t="s">
        <v>130</v>
      </c>
      <c r="C220" s="19" t="s">
        <v>150</v>
      </c>
      <c r="D220" s="44"/>
      <c r="E220" s="74"/>
      <c r="F220" s="125"/>
      <c r="G220" s="19" t="s">
        <v>181</v>
      </c>
      <c r="H220" s="19" t="s">
        <v>174</v>
      </c>
      <c r="I220" s="22"/>
      <c r="J220" s="149"/>
      <c r="K220" s="150"/>
      <c r="L220" s="150"/>
      <c r="M220" s="150">
        <v>4051.3</v>
      </c>
      <c r="N220" s="150"/>
      <c r="O220" s="150"/>
      <c r="P220" s="150"/>
      <c r="Q220" s="150"/>
      <c r="R220" s="150"/>
      <c r="S220" s="150"/>
      <c r="T220" s="23" t="s">
        <v>179</v>
      </c>
    </row>
    <row r="221" spans="1:20" ht="38.25">
      <c r="A221" s="72"/>
      <c r="B221" s="73" t="s">
        <v>130</v>
      </c>
      <c r="C221" s="19" t="s">
        <v>216</v>
      </c>
      <c r="D221" s="44"/>
      <c r="E221" s="74"/>
      <c r="F221" s="125"/>
      <c r="G221" s="19" t="s">
        <v>181</v>
      </c>
      <c r="H221" s="19" t="s">
        <v>174</v>
      </c>
      <c r="I221" s="22"/>
      <c r="J221" s="149"/>
      <c r="K221" s="150"/>
      <c r="L221" s="150"/>
      <c r="M221" s="150">
        <v>46645.45</v>
      </c>
      <c r="N221" s="150"/>
      <c r="O221" s="150"/>
      <c r="P221" s="150"/>
      <c r="Q221" s="150"/>
      <c r="R221" s="150"/>
      <c r="S221" s="150"/>
      <c r="T221" s="23" t="s">
        <v>179</v>
      </c>
    </row>
    <row r="222" spans="1:20" ht="38.25">
      <c r="A222" s="72"/>
      <c r="B222" s="73" t="s">
        <v>130</v>
      </c>
      <c r="C222" s="19" t="s">
        <v>217</v>
      </c>
      <c r="D222" s="44"/>
      <c r="E222" s="74"/>
      <c r="F222" s="125"/>
      <c r="G222" s="19" t="s">
        <v>181</v>
      </c>
      <c r="H222" s="19" t="s">
        <v>174</v>
      </c>
      <c r="I222" s="22"/>
      <c r="J222" s="149"/>
      <c r="K222" s="150"/>
      <c r="L222" s="150"/>
      <c r="M222" s="150">
        <v>7360.36</v>
      </c>
      <c r="N222" s="150"/>
      <c r="O222" s="150"/>
      <c r="P222" s="150"/>
      <c r="Q222" s="150"/>
      <c r="R222" s="150"/>
      <c r="S222" s="150"/>
      <c r="T222" s="23" t="s">
        <v>179</v>
      </c>
    </row>
    <row r="223" spans="1:20" ht="38.25">
      <c r="A223" s="72"/>
      <c r="B223" s="73" t="s">
        <v>130</v>
      </c>
      <c r="C223" s="19" t="s">
        <v>218</v>
      </c>
      <c r="D223" s="44"/>
      <c r="E223" s="74"/>
      <c r="F223" s="125"/>
      <c r="G223" s="19" t="s">
        <v>181</v>
      </c>
      <c r="H223" s="19" t="s">
        <v>174</v>
      </c>
      <c r="I223" s="22"/>
      <c r="J223" s="149"/>
      <c r="K223" s="150"/>
      <c r="L223" s="150"/>
      <c r="M223" s="150">
        <v>19812.63</v>
      </c>
      <c r="N223" s="150"/>
      <c r="O223" s="150"/>
      <c r="P223" s="150"/>
      <c r="Q223" s="150"/>
      <c r="R223" s="150"/>
      <c r="S223" s="150"/>
      <c r="T223" s="23" t="s">
        <v>179</v>
      </c>
    </row>
    <row r="224" spans="1:20" ht="38.25">
      <c r="A224" s="72"/>
      <c r="B224" s="73" t="s">
        <v>130</v>
      </c>
      <c r="C224" s="19" t="s">
        <v>219</v>
      </c>
      <c r="D224" s="44"/>
      <c r="E224" s="74"/>
      <c r="F224" s="125"/>
      <c r="G224" s="19" t="s">
        <v>181</v>
      </c>
      <c r="H224" s="19" t="s">
        <v>174</v>
      </c>
      <c r="I224" s="22"/>
      <c r="J224" s="149"/>
      <c r="K224" s="150"/>
      <c r="L224" s="150"/>
      <c r="M224" s="150">
        <v>19964.71</v>
      </c>
      <c r="N224" s="150"/>
      <c r="O224" s="150"/>
      <c r="P224" s="150"/>
      <c r="Q224" s="150"/>
      <c r="R224" s="150"/>
      <c r="S224" s="150"/>
      <c r="T224" s="23" t="s">
        <v>179</v>
      </c>
    </row>
    <row r="225" spans="1:20" ht="38.25">
      <c r="A225" s="72"/>
      <c r="B225" s="73" t="s">
        <v>130</v>
      </c>
      <c r="C225" s="19" t="s">
        <v>220</v>
      </c>
      <c r="D225" s="44"/>
      <c r="E225" s="74"/>
      <c r="F225" s="125"/>
      <c r="G225" s="19" t="s">
        <v>181</v>
      </c>
      <c r="H225" s="19" t="s">
        <v>174</v>
      </c>
      <c r="I225" s="22"/>
      <c r="J225" s="149"/>
      <c r="K225" s="150"/>
      <c r="L225" s="150"/>
      <c r="M225" s="150">
        <v>5140.23</v>
      </c>
      <c r="N225" s="150"/>
      <c r="O225" s="150"/>
      <c r="P225" s="150"/>
      <c r="Q225" s="150"/>
      <c r="R225" s="150"/>
      <c r="S225" s="150"/>
      <c r="T225" s="23" t="s">
        <v>179</v>
      </c>
    </row>
    <row r="226" spans="1:20" ht="38.25">
      <c r="A226" s="72"/>
      <c r="B226" s="73" t="s">
        <v>130</v>
      </c>
      <c r="C226" s="19" t="s">
        <v>221</v>
      </c>
      <c r="D226" s="44"/>
      <c r="E226" s="74"/>
      <c r="F226" s="125"/>
      <c r="G226" s="19" t="s">
        <v>181</v>
      </c>
      <c r="H226" s="19" t="s">
        <v>174</v>
      </c>
      <c r="I226" s="22"/>
      <c r="J226" s="149"/>
      <c r="K226" s="150"/>
      <c r="L226" s="150"/>
      <c r="M226" s="150">
        <v>5598.82</v>
      </c>
      <c r="N226" s="150"/>
      <c r="O226" s="150"/>
      <c r="P226" s="150"/>
      <c r="Q226" s="150"/>
      <c r="R226" s="150"/>
      <c r="S226" s="150"/>
      <c r="T226" s="23" t="s">
        <v>179</v>
      </c>
    </row>
    <row r="227" spans="1:20" ht="38.25">
      <c r="A227" s="72"/>
      <c r="B227" s="73" t="s">
        <v>130</v>
      </c>
      <c r="C227" s="19" t="s">
        <v>222</v>
      </c>
      <c r="D227" s="44"/>
      <c r="E227" s="74"/>
      <c r="F227" s="125"/>
      <c r="G227" s="19" t="s">
        <v>181</v>
      </c>
      <c r="H227" s="19" t="s">
        <v>174</v>
      </c>
      <c r="I227" s="22"/>
      <c r="J227" s="149"/>
      <c r="K227" s="150"/>
      <c r="L227" s="150"/>
      <c r="M227" s="150">
        <v>14113.79</v>
      </c>
      <c r="N227" s="150"/>
      <c r="O227" s="150"/>
      <c r="P227" s="150"/>
      <c r="Q227" s="150"/>
      <c r="R227" s="150"/>
      <c r="S227" s="150"/>
      <c r="T227" s="23" t="s">
        <v>179</v>
      </c>
    </row>
    <row r="228" spans="1:20" ht="38.25">
      <c r="A228" s="72"/>
      <c r="B228" s="73" t="s">
        <v>130</v>
      </c>
      <c r="C228" s="19" t="s">
        <v>223</v>
      </c>
      <c r="D228" s="44"/>
      <c r="E228" s="74"/>
      <c r="F228" s="125"/>
      <c r="G228" s="19" t="s">
        <v>181</v>
      </c>
      <c r="H228" s="19" t="s">
        <v>174</v>
      </c>
      <c r="I228" s="22"/>
      <c r="J228" s="149"/>
      <c r="K228" s="150"/>
      <c r="L228" s="150"/>
      <c r="M228" s="150">
        <v>155529.67</v>
      </c>
      <c r="N228" s="150"/>
      <c r="O228" s="150"/>
      <c r="P228" s="150"/>
      <c r="Q228" s="150"/>
      <c r="R228" s="150"/>
      <c r="S228" s="150"/>
      <c r="T228" s="23" t="s">
        <v>179</v>
      </c>
    </row>
    <row r="229" spans="1:20" ht="38.25">
      <c r="A229" s="72"/>
      <c r="B229" s="73" t="s">
        <v>130</v>
      </c>
      <c r="C229" s="19" t="s">
        <v>147</v>
      </c>
      <c r="D229" s="44"/>
      <c r="E229" s="74"/>
      <c r="F229" s="125"/>
      <c r="G229" s="19" t="s">
        <v>181</v>
      </c>
      <c r="H229" s="19" t="s">
        <v>174</v>
      </c>
      <c r="I229" s="22"/>
      <c r="J229" s="149"/>
      <c r="K229" s="150"/>
      <c r="L229" s="150"/>
      <c r="M229" s="150">
        <v>3219.96</v>
      </c>
      <c r="N229" s="150"/>
      <c r="O229" s="150"/>
      <c r="P229" s="150"/>
      <c r="Q229" s="150"/>
      <c r="R229" s="150"/>
      <c r="S229" s="150"/>
      <c r="T229" s="23" t="s">
        <v>179</v>
      </c>
    </row>
    <row r="230" spans="1:20" ht="38.25">
      <c r="A230" s="72"/>
      <c r="B230" s="73" t="s">
        <v>130</v>
      </c>
      <c r="C230" s="19" t="s">
        <v>224</v>
      </c>
      <c r="D230" s="44"/>
      <c r="E230" s="74"/>
      <c r="F230" s="125"/>
      <c r="G230" s="19" t="s">
        <v>181</v>
      </c>
      <c r="H230" s="19" t="s">
        <v>174</v>
      </c>
      <c r="I230" s="22"/>
      <c r="J230" s="149"/>
      <c r="K230" s="150"/>
      <c r="L230" s="150"/>
      <c r="M230" s="150">
        <v>1951.49</v>
      </c>
      <c r="N230" s="150"/>
      <c r="O230" s="150"/>
      <c r="P230" s="150"/>
      <c r="Q230" s="150"/>
      <c r="R230" s="150"/>
      <c r="S230" s="150"/>
      <c r="T230" s="23" t="s">
        <v>179</v>
      </c>
    </row>
    <row r="231" spans="1:20" ht="38.25">
      <c r="A231" s="72"/>
      <c r="B231" s="73" t="s">
        <v>130</v>
      </c>
      <c r="C231" s="19" t="s">
        <v>225</v>
      </c>
      <c r="D231" s="44"/>
      <c r="E231" s="74"/>
      <c r="F231" s="125"/>
      <c r="G231" s="19" t="s">
        <v>181</v>
      </c>
      <c r="H231" s="19" t="s">
        <v>174</v>
      </c>
      <c r="I231" s="22"/>
      <c r="J231" s="149"/>
      <c r="K231" s="150"/>
      <c r="L231" s="150"/>
      <c r="M231" s="150">
        <v>50939.69</v>
      </c>
      <c r="N231" s="150"/>
      <c r="O231" s="150"/>
      <c r="P231" s="150"/>
      <c r="Q231" s="150"/>
      <c r="R231" s="150"/>
      <c r="S231" s="150"/>
      <c r="T231" s="23" t="s">
        <v>179</v>
      </c>
    </row>
    <row r="232" spans="1:20" ht="38.25">
      <c r="A232" s="72"/>
      <c r="B232" s="73" t="s">
        <v>130</v>
      </c>
      <c r="C232" s="19" t="s">
        <v>226</v>
      </c>
      <c r="D232" s="44"/>
      <c r="E232" s="74"/>
      <c r="F232" s="125"/>
      <c r="G232" s="19" t="s">
        <v>181</v>
      </c>
      <c r="H232" s="19" t="s">
        <v>174</v>
      </c>
      <c r="I232" s="22"/>
      <c r="J232" s="149"/>
      <c r="K232" s="150"/>
      <c r="L232" s="150"/>
      <c r="M232" s="150">
        <v>23591.9</v>
      </c>
      <c r="N232" s="150"/>
      <c r="O232" s="150"/>
      <c r="P232" s="150"/>
      <c r="Q232" s="150"/>
      <c r="R232" s="150"/>
      <c r="S232" s="150"/>
      <c r="T232" s="23" t="s">
        <v>179</v>
      </c>
    </row>
    <row r="233" spans="1:20" ht="38.25">
      <c r="A233" s="72"/>
      <c r="B233" s="73" t="s">
        <v>130</v>
      </c>
      <c r="C233" s="19" t="s">
        <v>227</v>
      </c>
      <c r="D233" s="44"/>
      <c r="E233" s="74"/>
      <c r="F233" s="125"/>
      <c r="G233" s="19" t="s">
        <v>181</v>
      </c>
      <c r="H233" s="19" t="s">
        <v>174</v>
      </c>
      <c r="I233" s="22"/>
      <c r="J233" s="149"/>
      <c r="K233" s="150"/>
      <c r="L233" s="150"/>
      <c r="M233" s="150">
        <v>9819.88</v>
      </c>
      <c r="N233" s="150"/>
      <c r="O233" s="150"/>
      <c r="P233" s="150"/>
      <c r="Q233" s="150"/>
      <c r="R233" s="150"/>
      <c r="S233" s="150"/>
      <c r="T233" s="23" t="s">
        <v>179</v>
      </c>
    </row>
    <row r="234" spans="1:20" ht="38.25">
      <c r="A234" s="72"/>
      <c r="B234" s="73" t="s">
        <v>130</v>
      </c>
      <c r="C234" s="19" t="s">
        <v>228</v>
      </c>
      <c r="D234" s="44"/>
      <c r="E234" s="74"/>
      <c r="F234" s="125"/>
      <c r="G234" s="19" t="s">
        <v>181</v>
      </c>
      <c r="H234" s="19" t="s">
        <v>174</v>
      </c>
      <c r="I234" s="22"/>
      <c r="J234" s="149"/>
      <c r="K234" s="150"/>
      <c r="L234" s="150"/>
      <c r="M234" s="150">
        <v>32076.62</v>
      </c>
      <c r="N234" s="150"/>
      <c r="O234" s="150"/>
      <c r="P234" s="150"/>
      <c r="Q234" s="150"/>
      <c r="R234" s="150"/>
      <c r="S234" s="150"/>
      <c r="T234" s="23" t="s">
        <v>179</v>
      </c>
    </row>
    <row r="235" spans="1:20" ht="38.25">
      <c r="A235" s="72"/>
      <c r="B235" s="73" t="s">
        <v>130</v>
      </c>
      <c r="C235" s="19" t="s">
        <v>229</v>
      </c>
      <c r="D235" s="44"/>
      <c r="E235" s="74"/>
      <c r="F235" s="125"/>
      <c r="G235" s="19" t="s">
        <v>181</v>
      </c>
      <c r="H235" s="19" t="s">
        <v>174</v>
      </c>
      <c r="I235" s="22"/>
      <c r="J235" s="149"/>
      <c r="K235" s="150"/>
      <c r="L235" s="150"/>
      <c r="M235" s="150">
        <v>34422.3</v>
      </c>
      <c r="N235" s="150"/>
      <c r="O235" s="150"/>
      <c r="P235" s="150"/>
      <c r="Q235" s="150"/>
      <c r="R235" s="150"/>
      <c r="S235" s="150"/>
      <c r="T235" s="23" t="s">
        <v>179</v>
      </c>
    </row>
    <row r="236" spans="1:20" ht="38.25">
      <c r="A236" s="72"/>
      <c r="B236" s="73" t="s">
        <v>130</v>
      </c>
      <c r="C236" s="19" t="s">
        <v>230</v>
      </c>
      <c r="D236" s="44"/>
      <c r="E236" s="74"/>
      <c r="F236" s="125"/>
      <c r="G236" s="19" t="s">
        <v>181</v>
      </c>
      <c r="H236" s="19" t="s">
        <v>174</v>
      </c>
      <c r="I236" s="22"/>
      <c r="J236" s="149"/>
      <c r="K236" s="150"/>
      <c r="L236" s="150"/>
      <c r="M236" s="150">
        <v>6024.05</v>
      </c>
      <c r="N236" s="150"/>
      <c r="O236" s="150"/>
      <c r="P236" s="150"/>
      <c r="Q236" s="150"/>
      <c r="R236" s="150"/>
      <c r="S236" s="150"/>
      <c r="T236" s="23" t="s">
        <v>179</v>
      </c>
    </row>
    <row r="237" spans="1:20" ht="38.25">
      <c r="A237" s="72"/>
      <c r="B237" s="73" t="s">
        <v>130</v>
      </c>
      <c r="C237" s="19" t="s">
        <v>231</v>
      </c>
      <c r="D237" s="44"/>
      <c r="E237" s="74"/>
      <c r="F237" s="125"/>
      <c r="G237" s="19" t="s">
        <v>181</v>
      </c>
      <c r="H237" s="19" t="s">
        <v>174</v>
      </c>
      <c r="I237" s="22"/>
      <c r="J237" s="149"/>
      <c r="K237" s="150"/>
      <c r="L237" s="150"/>
      <c r="M237" s="150">
        <v>24160.41</v>
      </c>
      <c r="N237" s="150"/>
      <c r="O237" s="150"/>
      <c r="P237" s="150"/>
      <c r="Q237" s="150"/>
      <c r="R237" s="150"/>
      <c r="S237" s="150"/>
      <c r="T237" s="23" t="s">
        <v>179</v>
      </c>
    </row>
    <row r="238" spans="1:20" ht="38.25">
      <c r="A238" s="72"/>
      <c r="B238" s="73" t="s">
        <v>130</v>
      </c>
      <c r="C238" s="19" t="s">
        <v>232</v>
      </c>
      <c r="D238" s="44"/>
      <c r="E238" s="74"/>
      <c r="F238" s="125"/>
      <c r="G238" s="19" t="s">
        <v>181</v>
      </c>
      <c r="H238" s="19" t="s">
        <v>174</v>
      </c>
      <c r="I238" s="22"/>
      <c r="J238" s="149"/>
      <c r="K238" s="150"/>
      <c r="L238" s="150"/>
      <c r="M238" s="150">
        <v>223.97</v>
      </c>
      <c r="N238" s="150"/>
      <c r="O238" s="150"/>
      <c r="P238" s="150"/>
      <c r="Q238" s="150"/>
      <c r="R238" s="150"/>
      <c r="S238" s="150"/>
      <c r="T238" s="23" t="s">
        <v>179</v>
      </c>
    </row>
    <row r="239" spans="1:20" ht="38.25">
      <c r="A239" s="72"/>
      <c r="B239" s="73" t="s">
        <v>130</v>
      </c>
      <c r="C239" s="19" t="s">
        <v>233</v>
      </c>
      <c r="D239" s="44"/>
      <c r="E239" s="74"/>
      <c r="F239" s="125"/>
      <c r="G239" s="19" t="s">
        <v>181</v>
      </c>
      <c r="H239" s="19" t="s">
        <v>174</v>
      </c>
      <c r="I239" s="22"/>
      <c r="J239" s="149"/>
      <c r="K239" s="150"/>
      <c r="L239" s="150"/>
      <c r="M239" s="150">
        <v>10804.4</v>
      </c>
      <c r="N239" s="150"/>
      <c r="O239" s="150"/>
      <c r="P239" s="150"/>
      <c r="Q239" s="150"/>
      <c r="R239" s="150"/>
      <c r="S239" s="150"/>
      <c r="T239" s="23" t="s">
        <v>179</v>
      </c>
    </row>
    <row r="240" spans="1:20" ht="77.25" customHeight="1">
      <c r="A240" s="72"/>
      <c r="B240" s="73" t="s">
        <v>130</v>
      </c>
      <c r="C240" s="19" t="s">
        <v>237</v>
      </c>
      <c r="D240" s="44"/>
      <c r="E240" s="74"/>
      <c r="F240" s="125"/>
      <c r="G240" s="19" t="s">
        <v>239</v>
      </c>
      <c r="H240" s="19" t="s">
        <v>238</v>
      </c>
      <c r="I240" s="22"/>
      <c r="J240" s="149"/>
      <c r="K240" s="150">
        <v>225578.66</v>
      </c>
      <c r="L240" s="150"/>
      <c r="M240" s="150"/>
      <c r="N240" s="150"/>
      <c r="O240" s="150"/>
      <c r="P240" s="150"/>
      <c r="Q240" s="150"/>
      <c r="R240" s="150"/>
      <c r="S240" s="150"/>
      <c r="T240" s="23" t="s">
        <v>179</v>
      </c>
    </row>
    <row r="241" spans="1:20" ht="38.25">
      <c r="A241" s="45">
        <v>6</v>
      </c>
      <c r="B241" s="73" t="s">
        <v>130</v>
      </c>
      <c r="C241" s="32" t="s">
        <v>120</v>
      </c>
      <c r="D241" s="75" t="s">
        <v>235</v>
      </c>
      <c r="E241" s="76">
        <v>0.6861</v>
      </c>
      <c r="F241" s="120" t="s">
        <v>132</v>
      </c>
      <c r="G241" s="77" t="s">
        <v>181</v>
      </c>
      <c r="H241" s="77" t="s">
        <v>174</v>
      </c>
      <c r="I241" s="22"/>
      <c r="J241" s="149">
        <v>3197</v>
      </c>
      <c r="K241" s="150"/>
      <c r="L241" s="150"/>
      <c r="M241" s="150"/>
      <c r="N241" s="150"/>
      <c r="O241" s="150"/>
      <c r="P241" s="150"/>
      <c r="Q241" s="150"/>
      <c r="R241" s="150"/>
      <c r="S241" s="150"/>
      <c r="T241" s="23" t="s">
        <v>236</v>
      </c>
    </row>
    <row r="242" spans="1:20" ht="25.5" customHeight="1">
      <c r="A242" s="45"/>
      <c r="B242" s="73"/>
      <c r="C242" s="32"/>
      <c r="D242" s="75"/>
      <c r="E242" s="76"/>
      <c r="F242" s="120"/>
      <c r="G242" s="77"/>
      <c r="H242" s="77"/>
      <c r="I242" s="22"/>
      <c r="J242" s="149"/>
      <c r="K242" s="150"/>
      <c r="L242" s="150"/>
      <c r="M242" s="150"/>
      <c r="N242" s="150"/>
      <c r="O242" s="150"/>
      <c r="P242" s="150"/>
      <c r="Q242" s="150"/>
      <c r="R242" s="150"/>
      <c r="S242" s="150"/>
      <c r="T242" s="23"/>
    </row>
    <row r="243" spans="1:20" ht="25.5" customHeight="1">
      <c r="A243" s="45"/>
      <c r="B243" s="73"/>
      <c r="C243" s="32"/>
      <c r="D243" s="75"/>
      <c r="E243" s="76"/>
      <c r="F243" s="120"/>
      <c r="G243" s="77"/>
      <c r="H243" s="77"/>
      <c r="I243" s="22"/>
      <c r="J243" s="149"/>
      <c r="K243" s="150"/>
      <c r="L243" s="150"/>
      <c r="M243" s="150"/>
      <c r="N243" s="150"/>
      <c r="O243" s="150"/>
      <c r="P243" s="150"/>
      <c r="Q243" s="150"/>
      <c r="R243" s="150"/>
      <c r="S243" s="150"/>
      <c r="T243" s="23"/>
    </row>
    <row r="244" spans="1:20" ht="25.5" customHeight="1">
      <c r="A244" s="189" t="s">
        <v>44</v>
      </c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</row>
    <row r="245" spans="1:20" ht="78.75" customHeight="1">
      <c r="A245" s="78">
        <v>1</v>
      </c>
      <c r="B245" s="79" t="s">
        <v>130</v>
      </c>
      <c r="C245" s="80" t="s">
        <v>188</v>
      </c>
      <c r="D245" s="77" t="s">
        <v>184</v>
      </c>
      <c r="E245" s="184">
        <v>0</v>
      </c>
      <c r="F245" s="126" t="s">
        <v>132</v>
      </c>
      <c r="G245" s="77" t="s">
        <v>239</v>
      </c>
      <c r="H245" s="77" t="s">
        <v>238</v>
      </c>
      <c r="I245" s="81" t="s">
        <v>45</v>
      </c>
      <c r="J245" s="165" t="s">
        <v>45</v>
      </c>
      <c r="K245" s="166"/>
      <c r="L245" s="166"/>
      <c r="M245" s="150"/>
      <c r="N245" s="166"/>
      <c r="O245" s="166"/>
      <c r="P245" s="166"/>
      <c r="Q245" s="166"/>
      <c r="R245" s="166"/>
      <c r="S245" s="166"/>
      <c r="T245" s="23" t="s">
        <v>240</v>
      </c>
    </row>
    <row r="246" spans="1:20" s="82" customFormat="1" ht="28.5" customHeight="1" thickBot="1">
      <c r="A246" s="190" t="s">
        <v>59</v>
      </c>
      <c r="B246" s="190"/>
      <c r="C246" s="190"/>
      <c r="D246" s="11" t="s">
        <v>41</v>
      </c>
      <c r="E246" s="26">
        <f>E111+SUM(E114:E177)-SUM(E179:E243)+SUM(E245:E245)</f>
        <v>105.6533</v>
      </c>
      <c r="F246" s="117" t="s">
        <v>41</v>
      </c>
      <c r="G246" s="12" t="s">
        <v>41</v>
      </c>
      <c r="H246" s="12"/>
      <c r="I246" s="13" t="s">
        <v>41</v>
      </c>
      <c r="J246" s="141">
        <f>J111+SUM(J114:J177)-SUM(J179:J243)+SUM(J245:J245)</f>
        <v>34219159.07000001</v>
      </c>
      <c r="K246" s="141">
        <f aca="true" t="shared" si="6" ref="K246:S246">K111+SUM(K114:K177)-SUM(K179:K243)+SUM(K245:K245)</f>
        <v>289895268.93</v>
      </c>
      <c r="L246" s="141">
        <f t="shared" si="6"/>
        <v>0</v>
      </c>
      <c r="M246" s="141">
        <f t="shared" si="6"/>
        <v>245891778.39</v>
      </c>
      <c r="N246" s="141">
        <f t="shared" si="6"/>
        <v>964787.99</v>
      </c>
      <c r="O246" s="141">
        <f t="shared" si="6"/>
        <v>48035964.39</v>
      </c>
      <c r="P246" s="141">
        <f t="shared" si="6"/>
        <v>6840.01</v>
      </c>
      <c r="Q246" s="141">
        <f t="shared" si="6"/>
        <v>53279527.61000001</v>
      </c>
      <c r="R246" s="141">
        <f t="shared" si="6"/>
        <v>119964030</v>
      </c>
      <c r="S246" s="141">
        <f t="shared" si="6"/>
        <v>7271699</v>
      </c>
      <c r="T246" s="27" t="s">
        <v>41</v>
      </c>
    </row>
    <row r="247" spans="1:20" ht="25.5" customHeight="1">
      <c r="A247" s="191" t="s">
        <v>60</v>
      </c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</row>
    <row r="248" spans="1:20" ht="25.5" customHeight="1">
      <c r="A248" s="189" t="s">
        <v>42</v>
      </c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</row>
    <row r="249" spans="1:20" ht="41.25" customHeight="1">
      <c r="A249" s="45">
        <v>1</v>
      </c>
      <c r="B249" s="54" t="s">
        <v>130</v>
      </c>
      <c r="C249" s="32" t="s">
        <v>120</v>
      </c>
      <c r="D249" s="33" t="s">
        <v>241</v>
      </c>
      <c r="E249" s="83">
        <v>0</v>
      </c>
      <c r="F249" s="125" t="s">
        <v>242</v>
      </c>
      <c r="G249" s="19" t="s">
        <v>243</v>
      </c>
      <c r="H249" s="19" t="s">
        <v>244</v>
      </c>
      <c r="I249" s="22"/>
      <c r="J249" s="167"/>
      <c r="K249" s="150"/>
      <c r="L249" s="150"/>
      <c r="M249" s="150"/>
      <c r="N249" s="150"/>
      <c r="O249" s="150"/>
      <c r="P249" s="150"/>
      <c r="Q249" s="150"/>
      <c r="R249" s="150"/>
      <c r="S249" s="150"/>
      <c r="T249" s="45" t="s">
        <v>175</v>
      </c>
    </row>
    <row r="250" spans="1:20" ht="25.5" customHeight="1">
      <c r="A250" s="45"/>
      <c r="B250" s="54"/>
      <c r="C250" s="32" t="s">
        <v>245</v>
      </c>
      <c r="D250" s="33"/>
      <c r="E250" s="83"/>
      <c r="F250" s="125"/>
      <c r="G250" s="19"/>
      <c r="H250" s="19"/>
      <c r="I250" s="22"/>
      <c r="J250" s="167"/>
      <c r="K250" s="150">
        <v>84698.7</v>
      </c>
      <c r="L250" s="150"/>
      <c r="M250" s="150"/>
      <c r="N250" s="150"/>
      <c r="O250" s="150"/>
      <c r="P250" s="150"/>
      <c r="Q250" s="150"/>
      <c r="R250" s="150"/>
      <c r="S250" s="150"/>
      <c r="T250" s="45"/>
    </row>
    <row r="251" spans="1:20" ht="25.5" customHeight="1">
      <c r="A251" s="45"/>
      <c r="B251" s="54"/>
      <c r="C251" s="32" t="s">
        <v>246</v>
      </c>
      <c r="D251" s="33"/>
      <c r="E251" s="83"/>
      <c r="F251" s="125"/>
      <c r="G251" s="19"/>
      <c r="H251" s="19"/>
      <c r="I251" s="22"/>
      <c r="J251" s="167"/>
      <c r="K251" s="150">
        <v>49973.69</v>
      </c>
      <c r="L251" s="150"/>
      <c r="M251" s="150"/>
      <c r="N251" s="150"/>
      <c r="O251" s="150"/>
      <c r="P251" s="150"/>
      <c r="Q251" s="150"/>
      <c r="R251" s="150"/>
      <c r="S251" s="150"/>
      <c r="T251" s="45"/>
    </row>
    <row r="252" spans="1:20" ht="25.5" customHeight="1">
      <c r="A252" s="45"/>
      <c r="B252" s="54"/>
      <c r="C252" s="32" t="s">
        <v>247</v>
      </c>
      <c r="D252" s="33"/>
      <c r="E252" s="83"/>
      <c r="F252" s="125"/>
      <c r="G252" s="19"/>
      <c r="H252" s="19"/>
      <c r="I252" s="22"/>
      <c r="J252" s="167"/>
      <c r="K252" s="150">
        <v>22746.59</v>
      </c>
      <c r="L252" s="150"/>
      <c r="M252" s="150"/>
      <c r="N252" s="150"/>
      <c r="O252" s="150"/>
      <c r="P252" s="150"/>
      <c r="Q252" s="150"/>
      <c r="R252" s="150"/>
      <c r="S252" s="150"/>
      <c r="T252" s="45"/>
    </row>
    <row r="253" spans="1:20" ht="25.5" customHeight="1">
      <c r="A253" s="45"/>
      <c r="B253" s="54"/>
      <c r="C253" s="32" t="s">
        <v>248</v>
      </c>
      <c r="D253" s="33"/>
      <c r="E253" s="83"/>
      <c r="F253" s="125"/>
      <c r="G253" s="19"/>
      <c r="H253" s="19"/>
      <c r="I253" s="22"/>
      <c r="J253" s="167"/>
      <c r="K253" s="150">
        <v>73607.17</v>
      </c>
      <c r="L253" s="150"/>
      <c r="M253" s="150"/>
      <c r="N253" s="150"/>
      <c r="O253" s="150"/>
      <c r="P253" s="150"/>
      <c r="Q253" s="150"/>
      <c r="R253" s="150"/>
      <c r="S253" s="150"/>
      <c r="T253" s="45"/>
    </row>
    <row r="254" spans="1:20" ht="25.5" customHeight="1">
      <c r="A254" s="45"/>
      <c r="B254" s="54"/>
      <c r="C254" s="32" t="s">
        <v>249</v>
      </c>
      <c r="D254" s="33"/>
      <c r="E254" s="83"/>
      <c r="F254" s="125"/>
      <c r="G254" s="19"/>
      <c r="H254" s="19"/>
      <c r="I254" s="22"/>
      <c r="J254" s="167"/>
      <c r="K254" s="150">
        <v>90873.32</v>
      </c>
      <c r="L254" s="150"/>
      <c r="M254" s="150"/>
      <c r="N254" s="150"/>
      <c r="O254" s="150"/>
      <c r="P254" s="150"/>
      <c r="Q254" s="150"/>
      <c r="R254" s="150"/>
      <c r="S254" s="150"/>
      <c r="T254" s="45"/>
    </row>
    <row r="255" spans="1:20" ht="25.5" customHeight="1">
      <c r="A255" s="45"/>
      <c r="B255" s="54"/>
      <c r="C255" s="32" t="s">
        <v>250</v>
      </c>
      <c r="D255" s="33"/>
      <c r="E255" s="83"/>
      <c r="F255" s="125"/>
      <c r="G255" s="19"/>
      <c r="H255" s="19"/>
      <c r="I255" s="22"/>
      <c r="J255" s="167"/>
      <c r="K255" s="150">
        <v>25357.91</v>
      </c>
      <c r="L255" s="150"/>
      <c r="M255" s="150"/>
      <c r="N255" s="150"/>
      <c r="O255" s="150"/>
      <c r="P255" s="150"/>
      <c r="Q255" s="150"/>
      <c r="R255" s="150"/>
      <c r="S255" s="150"/>
      <c r="T255" s="45"/>
    </row>
    <row r="256" spans="1:20" ht="25.5" customHeight="1">
      <c r="A256" s="45"/>
      <c r="B256" s="54"/>
      <c r="C256" s="32" t="s">
        <v>251</v>
      </c>
      <c r="D256" s="33"/>
      <c r="E256" s="83"/>
      <c r="F256" s="125"/>
      <c r="G256" s="19"/>
      <c r="H256" s="19"/>
      <c r="I256" s="22"/>
      <c r="J256" s="167"/>
      <c r="K256" s="150">
        <v>45494.59</v>
      </c>
      <c r="L256" s="150"/>
      <c r="M256" s="150"/>
      <c r="N256" s="150"/>
      <c r="O256" s="150"/>
      <c r="P256" s="150"/>
      <c r="Q256" s="150"/>
      <c r="R256" s="150"/>
      <c r="S256" s="150"/>
      <c r="T256" s="45"/>
    </row>
    <row r="257" spans="1:20" ht="25.5" customHeight="1">
      <c r="A257" s="45"/>
      <c r="B257" s="54"/>
      <c r="C257" s="32" t="s">
        <v>252</v>
      </c>
      <c r="D257" s="33"/>
      <c r="E257" s="83"/>
      <c r="F257" s="125"/>
      <c r="G257" s="19"/>
      <c r="H257" s="19"/>
      <c r="I257" s="22"/>
      <c r="J257" s="167"/>
      <c r="K257" s="150">
        <v>52835.52</v>
      </c>
      <c r="L257" s="150"/>
      <c r="M257" s="150"/>
      <c r="N257" s="150"/>
      <c r="O257" s="150"/>
      <c r="P257" s="150"/>
      <c r="Q257" s="150"/>
      <c r="R257" s="150"/>
      <c r="S257" s="150"/>
      <c r="T257" s="45"/>
    </row>
    <row r="258" spans="1:20" ht="25.5" customHeight="1">
      <c r="A258" s="45"/>
      <c r="B258" s="54"/>
      <c r="C258" s="32" t="s">
        <v>253</v>
      </c>
      <c r="D258" s="33"/>
      <c r="E258" s="83"/>
      <c r="F258" s="125"/>
      <c r="G258" s="19"/>
      <c r="H258" s="19"/>
      <c r="I258" s="22"/>
      <c r="J258" s="167"/>
      <c r="K258" s="150"/>
      <c r="L258" s="150"/>
      <c r="M258" s="150">
        <v>31573.74</v>
      </c>
      <c r="N258" s="150"/>
      <c r="O258" s="150"/>
      <c r="P258" s="150"/>
      <c r="Q258" s="150"/>
      <c r="R258" s="150"/>
      <c r="S258" s="150"/>
      <c r="T258" s="45"/>
    </row>
    <row r="259" spans="1:20" ht="41.25" customHeight="1">
      <c r="A259" s="45">
        <v>2</v>
      </c>
      <c r="B259" s="54" t="s">
        <v>255</v>
      </c>
      <c r="C259" s="32" t="s">
        <v>120</v>
      </c>
      <c r="D259" s="33" t="s">
        <v>254</v>
      </c>
      <c r="E259" s="83">
        <v>0</v>
      </c>
      <c r="F259" s="125" t="s">
        <v>242</v>
      </c>
      <c r="G259" s="19" t="s">
        <v>243</v>
      </c>
      <c r="H259" s="19" t="s">
        <v>244</v>
      </c>
      <c r="I259" s="22"/>
      <c r="J259" s="167"/>
      <c r="K259" s="150"/>
      <c r="L259" s="150"/>
      <c r="M259" s="150"/>
      <c r="N259" s="150"/>
      <c r="O259" s="150"/>
      <c r="P259" s="150"/>
      <c r="Q259" s="150"/>
      <c r="R259" s="150"/>
      <c r="S259" s="150"/>
      <c r="T259" s="45" t="s">
        <v>175</v>
      </c>
    </row>
    <row r="260" spans="1:20" ht="25.5" customHeight="1">
      <c r="A260" s="45"/>
      <c r="B260" s="54"/>
      <c r="C260" s="32" t="s">
        <v>256</v>
      </c>
      <c r="D260" s="33"/>
      <c r="E260" s="83"/>
      <c r="F260" s="125"/>
      <c r="G260" s="19"/>
      <c r="H260" s="19"/>
      <c r="I260" s="22"/>
      <c r="J260" s="167"/>
      <c r="K260" s="150">
        <v>364365.02</v>
      </c>
      <c r="L260" s="150"/>
      <c r="M260" s="150"/>
      <c r="N260" s="150"/>
      <c r="O260" s="150"/>
      <c r="P260" s="150"/>
      <c r="Q260" s="150"/>
      <c r="R260" s="150"/>
      <c r="S260" s="150"/>
      <c r="T260" s="45"/>
    </row>
    <row r="261" spans="1:20" ht="25.5" customHeight="1">
      <c r="A261" s="45"/>
      <c r="B261" s="54"/>
      <c r="C261" s="32" t="s">
        <v>257</v>
      </c>
      <c r="D261" s="33"/>
      <c r="E261" s="83"/>
      <c r="F261" s="125"/>
      <c r="G261" s="19"/>
      <c r="H261" s="19"/>
      <c r="I261" s="22"/>
      <c r="J261" s="167"/>
      <c r="K261" s="150">
        <v>3650.49</v>
      </c>
      <c r="L261" s="150"/>
      <c r="M261" s="150"/>
      <c r="N261" s="150"/>
      <c r="O261" s="150"/>
      <c r="P261" s="150"/>
      <c r="Q261" s="150"/>
      <c r="R261" s="150"/>
      <c r="S261" s="150"/>
      <c r="T261" s="45"/>
    </row>
    <row r="262" spans="1:20" ht="25.5" customHeight="1">
      <c r="A262" s="45"/>
      <c r="B262" s="54"/>
      <c r="C262" s="32" t="s">
        <v>258</v>
      </c>
      <c r="D262" s="33"/>
      <c r="E262" s="83"/>
      <c r="F262" s="125"/>
      <c r="G262" s="19"/>
      <c r="H262" s="19"/>
      <c r="I262" s="22"/>
      <c r="J262" s="167"/>
      <c r="K262" s="150">
        <v>13100.78</v>
      </c>
      <c r="L262" s="150"/>
      <c r="M262" s="150"/>
      <c r="N262" s="150"/>
      <c r="O262" s="150"/>
      <c r="P262" s="150"/>
      <c r="Q262" s="150"/>
      <c r="R262" s="150"/>
      <c r="S262" s="150"/>
      <c r="T262" s="45"/>
    </row>
    <row r="263" spans="1:20" ht="25.5" customHeight="1">
      <c r="A263" s="45"/>
      <c r="B263" s="54"/>
      <c r="C263" s="32" t="s">
        <v>259</v>
      </c>
      <c r="D263" s="33"/>
      <c r="E263" s="83"/>
      <c r="F263" s="125"/>
      <c r="G263" s="19"/>
      <c r="H263" s="19"/>
      <c r="I263" s="22"/>
      <c r="J263" s="167"/>
      <c r="K263" s="150">
        <v>47813.36</v>
      </c>
      <c r="L263" s="150"/>
      <c r="M263" s="150"/>
      <c r="N263" s="150"/>
      <c r="O263" s="150"/>
      <c r="P263" s="150"/>
      <c r="Q263" s="150"/>
      <c r="R263" s="150"/>
      <c r="S263" s="150"/>
      <c r="T263" s="45"/>
    </row>
    <row r="264" spans="1:20" ht="25.5" customHeight="1">
      <c r="A264" s="45"/>
      <c r="B264" s="54"/>
      <c r="C264" s="32" t="s">
        <v>286</v>
      </c>
      <c r="D264" s="33"/>
      <c r="E264" s="83"/>
      <c r="F264" s="125"/>
      <c r="G264" s="19"/>
      <c r="H264" s="19"/>
      <c r="I264" s="22"/>
      <c r="J264" s="167"/>
      <c r="K264" s="150"/>
      <c r="L264" s="150"/>
      <c r="M264" s="150">
        <v>138392.3</v>
      </c>
      <c r="N264" s="150"/>
      <c r="O264" s="150"/>
      <c r="P264" s="150"/>
      <c r="Q264" s="150"/>
      <c r="R264" s="150"/>
      <c r="S264" s="150"/>
      <c r="T264" s="45"/>
    </row>
    <row r="265" spans="1:20" ht="25.5" customHeight="1">
      <c r="A265" s="45"/>
      <c r="B265" s="54"/>
      <c r="C265" s="32" t="s">
        <v>260</v>
      </c>
      <c r="D265" s="33"/>
      <c r="E265" s="83"/>
      <c r="F265" s="125"/>
      <c r="G265" s="19"/>
      <c r="H265" s="19"/>
      <c r="I265" s="22"/>
      <c r="J265" s="167"/>
      <c r="K265" s="150"/>
      <c r="L265" s="150"/>
      <c r="M265" s="150">
        <v>38593.68</v>
      </c>
      <c r="N265" s="150"/>
      <c r="O265" s="150"/>
      <c r="P265" s="150"/>
      <c r="Q265" s="150"/>
      <c r="R265" s="150"/>
      <c r="S265" s="150"/>
      <c r="T265" s="45"/>
    </row>
    <row r="266" spans="1:20" ht="38.25">
      <c r="A266" s="45">
        <v>3</v>
      </c>
      <c r="B266" s="54" t="s">
        <v>255</v>
      </c>
      <c r="C266" s="32" t="s">
        <v>120</v>
      </c>
      <c r="D266" s="33" t="s">
        <v>261</v>
      </c>
      <c r="E266" s="83">
        <v>0</v>
      </c>
      <c r="F266" s="125" t="s">
        <v>242</v>
      </c>
      <c r="G266" s="19" t="s">
        <v>243</v>
      </c>
      <c r="H266" s="19" t="s">
        <v>244</v>
      </c>
      <c r="I266" s="22"/>
      <c r="J266" s="167"/>
      <c r="K266" s="150"/>
      <c r="L266" s="150"/>
      <c r="M266" s="150"/>
      <c r="N266" s="150"/>
      <c r="O266" s="150"/>
      <c r="P266" s="150"/>
      <c r="Q266" s="150"/>
      <c r="R266" s="150"/>
      <c r="S266" s="150"/>
      <c r="T266" s="45" t="s">
        <v>175</v>
      </c>
    </row>
    <row r="267" spans="1:20" ht="21.75" customHeight="1">
      <c r="A267" s="45"/>
      <c r="B267" s="54"/>
      <c r="C267" s="32" t="s">
        <v>262</v>
      </c>
      <c r="D267" s="33"/>
      <c r="E267" s="83"/>
      <c r="F267" s="125"/>
      <c r="G267" s="19"/>
      <c r="H267" s="19"/>
      <c r="I267" s="22"/>
      <c r="J267" s="167"/>
      <c r="K267" s="150">
        <v>47577.38</v>
      </c>
      <c r="L267" s="150"/>
      <c r="M267" s="150"/>
      <c r="N267" s="150"/>
      <c r="O267" s="150"/>
      <c r="P267" s="150"/>
      <c r="Q267" s="150"/>
      <c r="R267" s="150"/>
      <c r="S267" s="150"/>
      <c r="T267" s="45"/>
    </row>
    <row r="268" spans="1:20" ht="25.5" customHeight="1">
      <c r="A268" s="45"/>
      <c r="B268" s="54"/>
      <c r="C268" s="32" t="s">
        <v>263</v>
      </c>
      <c r="D268" s="33"/>
      <c r="E268" s="83"/>
      <c r="F268" s="125"/>
      <c r="G268" s="19"/>
      <c r="H268" s="19"/>
      <c r="I268" s="22"/>
      <c r="J268" s="167"/>
      <c r="K268" s="150">
        <v>2214696.39</v>
      </c>
      <c r="L268" s="150"/>
      <c r="M268" s="150"/>
      <c r="N268" s="150"/>
      <c r="O268" s="150"/>
      <c r="P268" s="150"/>
      <c r="Q268" s="150"/>
      <c r="R268" s="150"/>
      <c r="S268" s="150"/>
      <c r="T268" s="45"/>
    </row>
    <row r="269" spans="1:20" ht="25.5" customHeight="1">
      <c r="A269" s="45"/>
      <c r="B269" s="54"/>
      <c r="C269" s="32" t="s">
        <v>96</v>
      </c>
      <c r="D269" s="33"/>
      <c r="E269" s="83"/>
      <c r="F269" s="125"/>
      <c r="G269" s="19"/>
      <c r="H269" s="19"/>
      <c r="I269" s="22"/>
      <c r="J269" s="167"/>
      <c r="K269" s="150">
        <v>430414.98</v>
      </c>
      <c r="L269" s="150"/>
      <c r="M269" s="150"/>
      <c r="N269" s="150"/>
      <c r="O269" s="150"/>
      <c r="P269" s="150"/>
      <c r="Q269" s="150"/>
      <c r="R269" s="150"/>
      <c r="S269" s="150"/>
      <c r="T269" s="45"/>
    </row>
    <row r="270" spans="1:20" ht="25.5" customHeight="1">
      <c r="A270" s="45"/>
      <c r="B270" s="54"/>
      <c r="C270" s="32" t="s">
        <v>264</v>
      </c>
      <c r="D270" s="33"/>
      <c r="E270" s="83"/>
      <c r="F270" s="125"/>
      <c r="G270" s="19"/>
      <c r="H270" s="19"/>
      <c r="I270" s="22"/>
      <c r="J270" s="167"/>
      <c r="K270" s="150">
        <v>63405.35</v>
      </c>
      <c r="L270" s="150"/>
      <c r="M270" s="150"/>
      <c r="N270" s="150"/>
      <c r="O270" s="150"/>
      <c r="P270" s="150"/>
      <c r="Q270" s="150"/>
      <c r="R270" s="150"/>
      <c r="S270" s="150"/>
      <c r="T270" s="45"/>
    </row>
    <row r="271" spans="1:20" ht="25.5" customHeight="1">
      <c r="A271" s="45"/>
      <c r="B271" s="54"/>
      <c r="C271" s="32" t="s">
        <v>265</v>
      </c>
      <c r="D271" s="33"/>
      <c r="E271" s="83"/>
      <c r="F271" s="125"/>
      <c r="G271" s="19"/>
      <c r="H271" s="19"/>
      <c r="I271" s="22"/>
      <c r="J271" s="167"/>
      <c r="K271" s="150">
        <v>39284.73</v>
      </c>
      <c r="L271" s="150"/>
      <c r="M271" s="150"/>
      <c r="N271" s="150"/>
      <c r="O271" s="150"/>
      <c r="P271" s="150"/>
      <c r="Q271" s="150"/>
      <c r="R271" s="150"/>
      <c r="S271" s="150"/>
      <c r="T271" s="45"/>
    </row>
    <row r="272" spans="1:20" ht="25.5" customHeight="1">
      <c r="A272" s="45"/>
      <c r="B272" s="54"/>
      <c r="C272" s="32" t="s">
        <v>266</v>
      </c>
      <c r="D272" s="33"/>
      <c r="E272" s="83"/>
      <c r="F272" s="125"/>
      <c r="G272" s="19"/>
      <c r="H272" s="19"/>
      <c r="I272" s="22"/>
      <c r="J272" s="167"/>
      <c r="K272" s="150"/>
      <c r="L272" s="150"/>
      <c r="M272" s="150">
        <v>71877.7</v>
      </c>
      <c r="N272" s="150"/>
      <c r="O272" s="150"/>
      <c r="P272" s="150"/>
      <c r="Q272" s="150"/>
      <c r="R272" s="150"/>
      <c r="S272" s="150"/>
      <c r="T272" s="45"/>
    </row>
    <row r="273" spans="1:20" ht="25.5" customHeight="1">
      <c r="A273" s="45"/>
      <c r="B273" s="54"/>
      <c r="C273" s="32" t="s">
        <v>267</v>
      </c>
      <c r="D273" s="33"/>
      <c r="E273" s="83"/>
      <c r="F273" s="125"/>
      <c r="G273" s="19"/>
      <c r="H273" s="19"/>
      <c r="I273" s="22"/>
      <c r="J273" s="167"/>
      <c r="K273" s="150"/>
      <c r="L273" s="150"/>
      <c r="M273" s="150">
        <v>741448.37</v>
      </c>
      <c r="N273" s="150"/>
      <c r="O273" s="150"/>
      <c r="P273" s="150"/>
      <c r="Q273" s="150"/>
      <c r="R273" s="150"/>
      <c r="S273" s="150"/>
      <c r="T273" s="45"/>
    </row>
    <row r="274" spans="1:20" ht="25.5" customHeight="1">
      <c r="A274" s="45"/>
      <c r="B274" s="54"/>
      <c r="C274" s="32" t="s">
        <v>268</v>
      </c>
      <c r="D274" s="33"/>
      <c r="E274" s="83"/>
      <c r="F274" s="125"/>
      <c r="G274" s="19"/>
      <c r="H274" s="19"/>
      <c r="I274" s="22"/>
      <c r="J274" s="167"/>
      <c r="K274" s="150"/>
      <c r="L274" s="150"/>
      <c r="M274" s="150">
        <v>3753.68</v>
      </c>
      <c r="N274" s="150"/>
      <c r="O274" s="150"/>
      <c r="P274" s="150"/>
      <c r="Q274" s="150"/>
      <c r="R274" s="150"/>
      <c r="S274" s="150"/>
      <c r="T274" s="45"/>
    </row>
    <row r="275" spans="1:20" ht="25.5" customHeight="1">
      <c r="A275" s="45"/>
      <c r="B275" s="54"/>
      <c r="C275" s="32" t="s">
        <v>269</v>
      </c>
      <c r="D275" s="33"/>
      <c r="E275" s="83"/>
      <c r="F275" s="125"/>
      <c r="G275" s="19"/>
      <c r="H275" s="19"/>
      <c r="I275" s="22"/>
      <c r="J275" s="167"/>
      <c r="K275" s="150"/>
      <c r="L275" s="150"/>
      <c r="M275" s="150">
        <v>16072</v>
      </c>
      <c r="N275" s="150"/>
      <c r="O275" s="150"/>
      <c r="P275" s="150"/>
      <c r="Q275" s="150"/>
      <c r="R275" s="150"/>
      <c r="S275" s="150"/>
      <c r="T275" s="45"/>
    </row>
    <row r="276" spans="1:20" ht="25.5" customHeight="1">
      <c r="A276" s="45"/>
      <c r="B276" s="54"/>
      <c r="C276" s="32" t="s">
        <v>270</v>
      </c>
      <c r="D276" s="33"/>
      <c r="E276" s="83"/>
      <c r="F276" s="125"/>
      <c r="G276" s="19"/>
      <c r="H276" s="19"/>
      <c r="I276" s="22"/>
      <c r="J276" s="167"/>
      <c r="K276" s="150"/>
      <c r="L276" s="150"/>
      <c r="M276" s="150">
        <v>3860</v>
      </c>
      <c r="N276" s="150"/>
      <c r="O276" s="150"/>
      <c r="P276" s="150"/>
      <c r="Q276" s="150"/>
      <c r="R276" s="150"/>
      <c r="S276" s="150"/>
      <c r="T276" s="45"/>
    </row>
    <row r="277" spans="1:20" ht="38.25">
      <c r="A277" s="45">
        <v>4</v>
      </c>
      <c r="B277" s="54" t="s">
        <v>255</v>
      </c>
      <c r="C277" s="32" t="s">
        <v>120</v>
      </c>
      <c r="D277" s="33" t="s">
        <v>271</v>
      </c>
      <c r="E277" s="83">
        <v>0</v>
      </c>
      <c r="F277" s="125" t="s">
        <v>242</v>
      </c>
      <c r="G277" s="19" t="s">
        <v>243</v>
      </c>
      <c r="H277" s="19" t="s">
        <v>244</v>
      </c>
      <c r="I277" s="22"/>
      <c r="J277" s="167"/>
      <c r="K277" s="150"/>
      <c r="L277" s="150"/>
      <c r="M277" s="150"/>
      <c r="N277" s="150"/>
      <c r="O277" s="150"/>
      <c r="P277" s="150"/>
      <c r="Q277" s="150"/>
      <c r="R277" s="150"/>
      <c r="S277" s="150"/>
      <c r="T277" s="45" t="s">
        <v>175</v>
      </c>
    </row>
    <row r="278" spans="1:20" ht="25.5" customHeight="1">
      <c r="A278" s="45"/>
      <c r="B278" s="54"/>
      <c r="C278" s="32" t="s">
        <v>272</v>
      </c>
      <c r="D278" s="33"/>
      <c r="E278" s="83"/>
      <c r="F278" s="125"/>
      <c r="G278" s="19"/>
      <c r="H278" s="19"/>
      <c r="I278" s="22"/>
      <c r="J278" s="167"/>
      <c r="K278" s="150">
        <v>36887.88</v>
      </c>
      <c r="L278" s="150"/>
      <c r="M278" s="150"/>
      <c r="N278" s="150"/>
      <c r="O278" s="150"/>
      <c r="P278" s="150"/>
      <c r="Q278" s="150"/>
      <c r="R278" s="150"/>
      <c r="S278" s="150"/>
      <c r="T278" s="45"/>
    </row>
    <row r="279" spans="1:20" ht="38.25">
      <c r="A279" s="45">
        <v>4</v>
      </c>
      <c r="B279" s="54" t="s">
        <v>255</v>
      </c>
      <c r="C279" s="32" t="s">
        <v>120</v>
      </c>
      <c r="D279" s="33" t="s">
        <v>273</v>
      </c>
      <c r="E279" s="83">
        <v>0</v>
      </c>
      <c r="F279" s="125" t="s">
        <v>242</v>
      </c>
      <c r="G279" s="19" t="s">
        <v>243</v>
      </c>
      <c r="H279" s="19" t="s">
        <v>244</v>
      </c>
      <c r="I279" s="22"/>
      <c r="J279" s="167"/>
      <c r="K279" s="150"/>
      <c r="L279" s="150"/>
      <c r="M279" s="150"/>
      <c r="N279" s="150"/>
      <c r="O279" s="150"/>
      <c r="P279" s="150"/>
      <c r="Q279" s="150"/>
      <c r="R279" s="150"/>
      <c r="S279" s="150"/>
      <c r="T279" s="45" t="s">
        <v>175</v>
      </c>
    </row>
    <row r="280" spans="1:20" ht="25.5" customHeight="1">
      <c r="A280" s="45"/>
      <c r="B280" s="54"/>
      <c r="C280" s="32" t="s">
        <v>274</v>
      </c>
      <c r="D280" s="33"/>
      <c r="E280" s="83"/>
      <c r="F280" s="125"/>
      <c r="G280" s="19"/>
      <c r="H280" s="19"/>
      <c r="I280" s="22"/>
      <c r="J280" s="167"/>
      <c r="K280" s="150"/>
      <c r="L280" s="150"/>
      <c r="M280" s="150">
        <v>4551.54</v>
      </c>
      <c r="N280" s="150"/>
      <c r="O280" s="150"/>
      <c r="P280" s="150"/>
      <c r="Q280" s="150"/>
      <c r="R280" s="150"/>
      <c r="S280" s="150"/>
      <c r="T280" s="45"/>
    </row>
    <row r="281" spans="1:20" ht="38.25">
      <c r="A281" s="45">
        <v>4</v>
      </c>
      <c r="B281" s="54" t="s">
        <v>255</v>
      </c>
      <c r="C281" s="32" t="s">
        <v>120</v>
      </c>
      <c r="D281" s="33" t="s">
        <v>275</v>
      </c>
      <c r="E281" s="83">
        <v>0</v>
      </c>
      <c r="F281" s="125" t="s">
        <v>242</v>
      </c>
      <c r="G281" s="19" t="s">
        <v>243</v>
      </c>
      <c r="H281" s="19" t="s">
        <v>244</v>
      </c>
      <c r="I281" s="22"/>
      <c r="J281" s="167"/>
      <c r="K281" s="150"/>
      <c r="L281" s="150"/>
      <c r="M281" s="150"/>
      <c r="N281" s="150"/>
      <c r="O281" s="150"/>
      <c r="P281" s="150"/>
      <c r="Q281" s="150"/>
      <c r="R281" s="150"/>
      <c r="S281" s="150"/>
      <c r="T281" s="45" t="s">
        <v>175</v>
      </c>
    </row>
    <row r="282" spans="1:20" ht="25.5" customHeight="1">
      <c r="A282" s="45"/>
      <c r="B282" s="54"/>
      <c r="C282" s="32" t="s">
        <v>262</v>
      </c>
      <c r="D282" s="33"/>
      <c r="E282" s="83"/>
      <c r="F282" s="125"/>
      <c r="G282" s="19"/>
      <c r="H282" s="19"/>
      <c r="I282" s="22"/>
      <c r="J282" s="167"/>
      <c r="K282" s="150">
        <v>36624.63</v>
      </c>
      <c r="L282" s="150"/>
      <c r="M282" s="150"/>
      <c r="N282" s="150"/>
      <c r="O282" s="150"/>
      <c r="P282" s="150"/>
      <c r="Q282" s="150"/>
      <c r="R282" s="150"/>
      <c r="S282" s="150"/>
      <c r="T282" s="45"/>
    </row>
    <row r="283" spans="1:20" ht="25.5" customHeight="1">
      <c r="A283" s="45"/>
      <c r="B283" s="54"/>
      <c r="C283" s="32" t="s">
        <v>276</v>
      </c>
      <c r="D283" s="33"/>
      <c r="E283" s="83"/>
      <c r="F283" s="125"/>
      <c r="G283" s="19"/>
      <c r="H283" s="19"/>
      <c r="I283" s="22"/>
      <c r="J283" s="167"/>
      <c r="K283" s="150">
        <v>37115.1</v>
      </c>
      <c r="L283" s="150"/>
      <c r="M283" s="150"/>
      <c r="N283" s="150"/>
      <c r="O283" s="150"/>
      <c r="P283" s="150"/>
      <c r="Q283" s="150"/>
      <c r="R283" s="150"/>
      <c r="S283" s="150"/>
      <c r="T283" s="45"/>
    </row>
    <row r="284" spans="1:20" ht="25.5" customHeight="1">
      <c r="A284" s="45"/>
      <c r="B284" s="54"/>
      <c r="C284" s="32" t="s">
        <v>277</v>
      </c>
      <c r="D284" s="33"/>
      <c r="E284" s="83"/>
      <c r="F284" s="125"/>
      <c r="G284" s="19"/>
      <c r="H284" s="19"/>
      <c r="I284" s="22"/>
      <c r="J284" s="167"/>
      <c r="K284" s="150">
        <v>31220.1</v>
      </c>
      <c r="L284" s="150"/>
      <c r="M284" s="150"/>
      <c r="N284" s="150"/>
      <c r="O284" s="150"/>
      <c r="P284" s="150"/>
      <c r="Q284" s="150"/>
      <c r="R284" s="150"/>
      <c r="S284" s="150"/>
      <c r="T284" s="45"/>
    </row>
    <row r="285" spans="1:20" ht="25.5" customHeight="1">
      <c r="A285" s="45"/>
      <c r="B285" s="54"/>
      <c r="C285" s="32" t="s">
        <v>278</v>
      </c>
      <c r="D285" s="33"/>
      <c r="E285" s="83"/>
      <c r="F285" s="125"/>
      <c r="G285" s="19"/>
      <c r="H285" s="19"/>
      <c r="I285" s="22"/>
      <c r="J285" s="167"/>
      <c r="K285" s="150">
        <v>33913</v>
      </c>
      <c r="L285" s="150"/>
      <c r="M285" s="150"/>
      <c r="N285" s="150"/>
      <c r="O285" s="150"/>
      <c r="P285" s="150"/>
      <c r="Q285" s="150"/>
      <c r="R285" s="150"/>
      <c r="S285" s="150"/>
      <c r="T285" s="45"/>
    </row>
    <row r="286" spans="1:20" ht="25.5" customHeight="1">
      <c r="A286" s="45"/>
      <c r="B286" s="54"/>
      <c r="C286" s="32" t="s">
        <v>279</v>
      </c>
      <c r="D286" s="33"/>
      <c r="E286" s="83"/>
      <c r="F286" s="125"/>
      <c r="G286" s="19"/>
      <c r="H286" s="19"/>
      <c r="I286" s="22"/>
      <c r="J286" s="167"/>
      <c r="K286" s="150">
        <v>16023</v>
      </c>
      <c r="L286" s="150"/>
      <c r="M286" s="150"/>
      <c r="N286" s="150"/>
      <c r="O286" s="150"/>
      <c r="P286" s="150"/>
      <c r="Q286" s="150"/>
      <c r="R286" s="150"/>
      <c r="S286" s="150"/>
      <c r="T286" s="45"/>
    </row>
    <row r="287" spans="1:20" ht="25.5" customHeight="1">
      <c r="A287" s="45"/>
      <c r="B287" s="54"/>
      <c r="C287" s="32" t="s">
        <v>280</v>
      </c>
      <c r="D287" s="33"/>
      <c r="E287" s="83"/>
      <c r="F287" s="125"/>
      <c r="G287" s="19"/>
      <c r="H287" s="19"/>
      <c r="I287" s="22"/>
      <c r="J287" s="167"/>
      <c r="K287" s="150">
        <v>2252.22</v>
      </c>
      <c r="L287" s="150"/>
      <c r="M287" s="150"/>
      <c r="N287" s="150"/>
      <c r="O287" s="150"/>
      <c r="P287" s="150"/>
      <c r="Q287" s="150"/>
      <c r="R287" s="150"/>
      <c r="S287" s="150"/>
      <c r="T287" s="45"/>
    </row>
    <row r="288" spans="1:20" ht="25.5" customHeight="1">
      <c r="A288" s="45"/>
      <c r="B288" s="54"/>
      <c r="C288" s="32" t="s">
        <v>281</v>
      </c>
      <c r="D288" s="33"/>
      <c r="E288" s="83"/>
      <c r="F288" s="125"/>
      <c r="G288" s="19"/>
      <c r="H288" s="19"/>
      <c r="I288" s="22"/>
      <c r="J288" s="167"/>
      <c r="K288" s="150"/>
      <c r="L288" s="150"/>
      <c r="M288" s="150">
        <v>57300.76</v>
      </c>
      <c r="N288" s="150"/>
      <c r="O288" s="150"/>
      <c r="P288" s="150"/>
      <c r="Q288" s="150"/>
      <c r="R288" s="150"/>
      <c r="S288" s="150"/>
      <c r="T288" s="45"/>
    </row>
    <row r="289" spans="1:20" ht="38.25">
      <c r="A289" s="45">
        <v>5</v>
      </c>
      <c r="B289" s="54" t="s">
        <v>255</v>
      </c>
      <c r="C289" s="32" t="s">
        <v>120</v>
      </c>
      <c r="D289" s="33" t="s">
        <v>282</v>
      </c>
      <c r="E289" s="83">
        <v>0</v>
      </c>
      <c r="F289" s="125" t="s">
        <v>242</v>
      </c>
      <c r="G289" s="19" t="s">
        <v>243</v>
      </c>
      <c r="H289" s="19" t="s">
        <v>244</v>
      </c>
      <c r="I289" s="22"/>
      <c r="J289" s="167"/>
      <c r="K289" s="150"/>
      <c r="L289" s="150"/>
      <c r="M289" s="150"/>
      <c r="N289" s="150"/>
      <c r="O289" s="150"/>
      <c r="P289" s="150"/>
      <c r="Q289" s="150"/>
      <c r="R289" s="150"/>
      <c r="S289" s="150"/>
      <c r="T289" s="45" t="s">
        <v>175</v>
      </c>
    </row>
    <row r="290" spans="1:20" ht="25.5" customHeight="1">
      <c r="A290" s="45"/>
      <c r="B290" s="54"/>
      <c r="C290" s="32" t="s">
        <v>283</v>
      </c>
      <c r="D290" s="33"/>
      <c r="E290" s="83"/>
      <c r="F290" s="125"/>
      <c r="G290" s="19"/>
      <c r="H290" s="19"/>
      <c r="I290" s="22"/>
      <c r="J290" s="167"/>
      <c r="K290" s="150">
        <v>76041.81</v>
      </c>
      <c r="L290" s="150"/>
      <c r="M290" s="150"/>
      <c r="N290" s="150"/>
      <c r="O290" s="150"/>
      <c r="P290" s="150"/>
      <c r="Q290" s="150"/>
      <c r="R290" s="150"/>
      <c r="S290" s="150"/>
      <c r="T290" s="45"/>
    </row>
    <row r="291" spans="1:20" ht="25.5" customHeight="1" hidden="1">
      <c r="A291" s="45"/>
      <c r="B291" s="54"/>
      <c r="C291" s="32"/>
      <c r="D291" s="33"/>
      <c r="E291" s="83"/>
      <c r="F291" s="125"/>
      <c r="G291" s="19"/>
      <c r="H291" s="19"/>
      <c r="I291" s="22"/>
      <c r="J291" s="167"/>
      <c r="K291" s="150"/>
      <c r="L291" s="150"/>
      <c r="M291" s="150"/>
      <c r="N291" s="150"/>
      <c r="O291" s="150"/>
      <c r="P291" s="150"/>
      <c r="Q291" s="150"/>
      <c r="R291" s="150"/>
      <c r="S291" s="150"/>
      <c r="T291" s="45"/>
    </row>
    <row r="292" spans="1:20" ht="30.75" customHeight="1" hidden="1">
      <c r="A292" s="45"/>
      <c r="B292" s="185"/>
      <c r="C292" s="32"/>
      <c r="D292" s="33"/>
      <c r="E292" s="83"/>
      <c r="F292" s="125"/>
      <c r="G292" s="19"/>
      <c r="H292" s="19"/>
      <c r="I292" s="22"/>
      <c r="J292" s="167"/>
      <c r="K292" s="150"/>
      <c r="L292" s="150"/>
      <c r="M292" s="150"/>
      <c r="N292" s="150"/>
      <c r="O292" s="150"/>
      <c r="P292" s="150"/>
      <c r="Q292" s="150"/>
      <c r="R292" s="150"/>
      <c r="S292" s="150"/>
      <c r="T292" s="45"/>
    </row>
    <row r="293" spans="1:20" ht="25.5" customHeight="1">
      <c r="A293" s="189" t="s">
        <v>43</v>
      </c>
      <c r="B293" s="192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</row>
    <row r="294" spans="1:20" ht="12.75">
      <c r="A294" s="84"/>
      <c r="B294" s="17"/>
      <c r="C294" s="19"/>
      <c r="D294" s="20"/>
      <c r="E294" s="21"/>
      <c r="F294" s="118"/>
      <c r="G294" s="19"/>
      <c r="H294" s="19"/>
      <c r="I294" s="22"/>
      <c r="J294" s="149"/>
      <c r="K294" s="150"/>
      <c r="L294" s="150"/>
      <c r="M294" s="150"/>
      <c r="N294" s="150"/>
      <c r="O294" s="150"/>
      <c r="P294" s="150"/>
      <c r="Q294" s="150"/>
      <c r="R294" s="150"/>
      <c r="S294" s="150"/>
      <c r="T294" s="23"/>
    </row>
    <row r="295" spans="1:20" ht="12.75">
      <c r="A295" s="84"/>
      <c r="B295" s="17"/>
      <c r="C295" s="19"/>
      <c r="D295" s="20"/>
      <c r="E295" s="21"/>
      <c r="F295" s="118"/>
      <c r="G295" s="19"/>
      <c r="H295" s="19"/>
      <c r="I295" s="22"/>
      <c r="J295" s="149"/>
      <c r="K295" s="150"/>
      <c r="L295" s="150"/>
      <c r="M295" s="150"/>
      <c r="N295" s="150"/>
      <c r="O295" s="150"/>
      <c r="P295" s="150"/>
      <c r="Q295" s="150"/>
      <c r="R295" s="150"/>
      <c r="S295" s="150"/>
      <c r="T295" s="23"/>
    </row>
    <row r="296" spans="1:20" ht="25.5" customHeight="1">
      <c r="A296" s="189" t="s">
        <v>44</v>
      </c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</row>
    <row r="297" spans="1:20" ht="25.5" customHeight="1">
      <c r="A297" s="17" t="s">
        <v>41</v>
      </c>
      <c r="B297" s="85" t="s">
        <v>41</v>
      </c>
      <c r="C297" s="86" t="s">
        <v>41</v>
      </c>
      <c r="D297" s="87" t="s">
        <v>41</v>
      </c>
      <c r="E297" s="88" t="s">
        <v>41</v>
      </c>
      <c r="F297" s="127" t="s">
        <v>41</v>
      </c>
      <c r="G297" s="89" t="s">
        <v>41</v>
      </c>
      <c r="H297" s="89"/>
      <c r="I297" s="52" t="s">
        <v>41</v>
      </c>
      <c r="J297" s="156" t="s">
        <v>41</v>
      </c>
      <c r="K297" s="168"/>
      <c r="L297" s="168"/>
      <c r="M297" s="168"/>
      <c r="N297" s="168"/>
      <c r="O297" s="168"/>
      <c r="P297" s="168"/>
      <c r="Q297" s="168"/>
      <c r="R297" s="168"/>
      <c r="S297" s="168"/>
      <c r="T297" s="90"/>
    </row>
    <row r="298" spans="1:20" s="82" customFormat="1" ht="25.5" customHeight="1">
      <c r="A298" s="190" t="s">
        <v>61</v>
      </c>
      <c r="B298" s="190"/>
      <c r="C298" s="190"/>
      <c r="D298" s="11" t="s">
        <v>41</v>
      </c>
      <c r="E298" s="26">
        <f>E246+SUM(E292:E292)-SUM(E294)+SUM(E297:E297)</f>
        <v>105.6533</v>
      </c>
      <c r="F298" s="117" t="s">
        <v>41</v>
      </c>
      <c r="G298" s="12" t="s">
        <v>41</v>
      </c>
      <c r="H298" s="12"/>
      <c r="I298" s="13" t="s">
        <v>41</v>
      </c>
      <c r="J298" s="141">
        <f>J246+SUM(J249:J292)-SUM(J294:J295)+SUM(J297:J297)</f>
        <v>34219159.07000001</v>
      </c>
      <c r="K298" s="141">
        <f aca="true" t="shared" si="7" ref="K298:S298">K246+SUM(K249:K292)-SUM(K294:K295)+SUM(K297:K297)</f>
        <v>293835242.64</v>
      </c>
      <c r="L298" s="141">
        <f t="shared" si="7"/>
        <v>0</v>
      </c>
      <c r="M298" s="141">
        <f t="shared" si="7"/>
        <v>246999202.16</v>
      </c>
      <c r="N298" s="141">
        <f t="shared" si="7"/>
        <v>964787.99</v>
      </c>
      <c r="O298" s="141">
        <f t="shared" si="7"/>
        <v>48035964.39</v>
      </c>
      <c r="P298" s="141">
        <f t="shared" si="7"/>
        <v>6840.01</v>
      </c>
      <c r="Q298" s="141">
        <f t="shared" si="7"/>
        <v>53279527.61000001</v>
      </c>
      <c r="R298" s="141">
        <f t="shared" si="7"/>
        <v>119964030</v>
      </c>
      <c r="S298" s="141">
        <f t="shared" si="7"/>
        <v>7271699</v>
      </c>
      <c r="T298" s="27" t="s">
        <v>41</v>
      </c>
    </row>
    <row r="299" spans="1:20" ht="25.5" customHeight="1">
      <c r="A299" s="191" t="s">
        <v>62</v>
      </c>
      <c r="B299" s="191"/>
      <c r="C299" s="191"/>
      <c r="D299" s="191"/>
      <c r="E299" s="191"/>
      <c r="F299" s="191"/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  <c r="T299" s="191"/>
    </row>
    <row r="300" spans="1:20" ht="25.5" customHeight="1">
      <c r="A300" s="189" t="s">
        <v>42</v>
      </c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</row>
    <row r="301" spans="1:20" ht="27" customHeight="1">
      <c r="A301" s="45"/>
      <c r="B301" s="73"/>
      <c r="C301" s="19"/>
      <c r="D301" s="44"/>
      <c r="E301" s="21"/>
      <c r="F301" s="118"/>
      <c r="G301" s="19"/>
      <c r="H301" s="19"/>
      <c r="I301" s="22"/>
      <c r="J301" s="149"/>
      <c r="K301" s="150"/>
      <c r="L301" s="150"/>
      <c r="M301" s="150"/>
      <c r="N301" s="150"/>
      <c r="O301" s="150"/>
      <c r="P301" s="150"/>
      <c r="Q301" s="150"/>
      <c r="R301" s="150"/>
      <c r="S301" s="150"/>
      <c r="T301" s="23"/>
    </row>
    <row r="302" spans="1:20" ht="25.5" customHeight="1">
      <c r="A302" s="189" t="s">
        <v>43</v>
      </c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</row>
    <row r="303" spans="1:20" ht="25.5" customHeight="1">
      <c r="A303" s="56"/>
      <c r="B303" s="57"/>
      <c r="C303" s="58"/>
      <c r="D303" s="48"/>
      <c r="E303" s="59"/>
      <c r="F303" s="123"/>
      <c r="G303" s="50"/>
      <c r="H303" s="57"/>
      <c r="I303" s="52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60"/>
    </row>
    <row r="304" spans="1:20" ht="25.5" customHeight="1">
      <c r="A304" s="189" t="s">
        <v>44</v>
      </c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</row>
    <row r="305" spans="1:20" ht="38.25">
      <c r="A305" s="45">
        <v>1</v>
      </c>
      <c r="B305" s="55" t="s">
        <v>139</v>
      </c>
      <c r="C305" s="19" t="s">
        <v>120</v>
      </c>
      <c r="D305" s="44" t="s">
        <v>140</v>
      </c>
      <c r="E305" s="39">
        <v>0</v>
      </c>
      <c r="F305" s="118" t="s">
        <v>141</v>
      </c>
      <c r="G305" s="19" t="s">
        <v>288</v>
      </c>
      <c r="H305" s="19" t="s">
        <v>289</v>
      </c>
      <c r="I305" s="22"/>
      <c r="J305" s="149"/>
      <c r="K305" s="150"/>
      <c r="L305" s="150"/>
      <c r="M305" s="150"/>
      <c r="N305" s="150"/>
      <c r="O305" s="150"/>
      <c r="P305" s="150"/>
      <c r="Q305" s="150">
        <v>92250</v>
      </c>
      <c r="R305" s="150"/>
      <c r="S305" s="150"/>
      <c r="T305" s="23" t="s">
        <v>290</v>
      </c>
    </row>
    <row r="306" spans="1:20" s="82" customFormat="1" ht="25.5" customHeight="1" thickBot="1">
      <c r="A306" s="190" t="s">
        <v>63</v>
      </c>
      <c r="B306" s="190"/>
      <c r="C306" s="190"/>
      <c r="D306" s="11" t="s">
        <v>41</v>
      </c>
      <c r="E306" s="26">
        <f>E298+SUM(E301:E301)-SUM(E303:E303)+SUM(E305:E305)</f>
        <v>105.6533</v>
      </c>
      <c r="F306" s="117" t="s">
        <v>41</v>
      </c>
      <c r="G306" s="12" t="s">
        <v>41</v>
      </c>
      <c r="H306" s="12"/>
      <c r="I306" s="13" t="s">
        <v>41</v>
      </c>
      <c r="J306" s="141">
        <f aca="true" t="shared" si="8" ref="J306:S306">J298+SUM(J301:J301)-SUM(J303:J303)+SUM(J305:J305)</f>
        <v>34219159.07000001</v>
      </c>
      <c r="K306" s="141">
        <f t="shared" si="8"/>
        <v>293835242.64</v>
      </c>
      <c r="L306" s="141">
        <f t="shared" si="8"/>
        <v>0</v>
      </c>
      <c r="M306" s="141">
        <f t="shared" si="8"/>
        <v>246999202.16</v>
      </c>
      <c r="N306" s="141">
        <f t="shared" si="8"/>
        <v>964787.99</v>
      </c>
      <c r="O306" s="141">
        <f t="shared" si="8"/>
        <v>48035964.39</v>
      </c>
      <c r="P306" s="141">
        <f t="shared" si="8"/>
        <v>6840.01</v>
      </c>
      <c r="Q306" s="141">
        <f t="shared" si="8"/>
        <v>53371777.61000001</v>
      </c>
      <c r="R306" s="141">
        <f t="shared" si="8"/>
        <v>119964030</v>
      </c>
      <c r="S306" s="141">
        <f t="shared" si="8"/>
        <v>7271699</v>
      </c>
      <c r="T306" s="27" t="s">
        <v>41</v>
      </c>
    </row>
    <row r="307" spans="1:20" s="115" customFormat="1" ht="25.5" customHeight="1">
      <c r="A307" s="194" t="s">
        <v>64</v>
      </c>
      <c r="B307" s="194"/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  <c r="Q307" s="194"/>
      <c r="R307" s="194"/>
      <c r="S307" s="194"/>
      <c r="T307" s="194"/>
    </row>
    <row r="308" spans="1:20" ht="25.5" customHeight="1">
      <c r="A308" s="189" t="s">
        <v>42</v>
      </c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</row>
    <row r="309" spans="1:20" s="2" customFormat="1" ht="28.5" customHeight="1">
      <c r="A309" s="91"/>
      <c r="B309" s="92"/>
      <c r="C309" s="93"/>
      <c r="D309" s="94"/>
      <c r="E309" s="95"/>
      <c r="F309" s="128"/>
      <c r="G309" s="96"/>
      <c r="H309" s="97"/>
      <c r="I309" s="98"/>
      <c r="J309" s="169"/>
      <c r="K309" s="170"/>
      <c r="L309" s="170"/>
      <c r="M309" s="170"/>
      <c r="N309" s="170"/>
      <c r="O309" s="170"/>
      <c r="P309" s="170"/>
      <c r="Q309" s="170"/>
      <c r="R309" s="170"/>
      <c r="S309" s="170"/>
      <c r="T309" s="99"/>
    </row>
    <row r="310" spans="1:20" ht="25.5" customHeight="1">
      <c r="A310" s="189" t="s">
        <v>43</v>
      </c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</row>
    <row r="311" spans="1:20" ht="25.5" customHeight="1">
      <c r="A311" s="17" t="s">
        <v>41</v>
      </c>
      <c r="B311" s="19" t="s">
        <v>41</v>
      </c>
      <c r="C311" s="19" t="s">
        <v>41</v>
      </c>
      <c r="D311" s="20" t="s">
        <v>41</v>
      </c>
      <c r="E311" s="100" t="s">
        <v>41</v>
      </c>
      <c r="F311" s="118" t="s">
        <v>41</v>
      </c>
      <c r="G311" s="19" t="s">
        <v>41</v>
      </c>
      <c r="H311" s="19"/>
      <c r="I311" s="22" t="s">
        <v>41</v>
      </c>
      <c r="J311" s="149" t="s">
        <v>41</v>
      </c>
      <c r="K311" s="150"/>
      <c r="L311" s="150"/>
      <c r="M311" s="150"/>
      <c r="N311" s="150"/>
      <c r="O311" s="150"/>
      <c r="P311" s="150"/>
      <c r="Q311" s="150"/>
      <c r="R311" s="150"/>
      <c r="S311" s="150"/>
      <c r="T311" s="23"/>
    </row>
    <row r="312" spans="1:20" ht="25.5" customHeight="1">
      <c r="A312" s="189" t="s">
        <v>44</v>
      </c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</row>
    <row r="313" spans="1:20" ht="29.25" customHeight="1">
      <c r="A313" s="17"/>
      <c r="B313" s="19"/>
      <c r="C313" s="101"/>
      <c r="D313" s="20"/>
      <c r="E313" s="100"/>
      <c r="F313" s="118"/>
      <c r="G313" s="19"/>
      <c r="H313" s="19"/>
      <c r="I313" s="22"/>
      <c r="J313" s="149"/>
      <c r="K313" s="150"/>
      <c r="L313" s="150"/>
      <c r="M313" s="150"/>
      <c r="N313" s="150"/>
      <c r="O313" s="150"/>
      <c r="P313" s="150"/>
      <c r="Q313" s="150"/>
      <c r="R313" s="150"/>
      <c r="S313" s="150"/>
      <c r="T313" s="23"/>
    </row>
    <row r="314" spans="1:20" s="82" customFormat="1" ht="25.5" customHeight="1" thickBot="1">
      <c r="A314" s="190" t="s">
        <v>65</v>
      </c>
      <c r="B314" s="190"/>
      <c r="C314" s="190"/>
      <c r="D314" s="11" t="s">
        <v>41</v>
      </c>
      <c r="E314" s="102">
        <f>E306+SUM(E309)-SUM(E311)+SUM(E313)</f>
        <v>105.6533</v>
      </c>
      <c r="F314" s="117" t="s">
        <v>41</v>
      </c>
      <c r="G314" s="12" t="s">
        <v>41</v>
      </c>
      <c r="H314" s="12"/>
      <c r="I314" s="13" t="s">
        <v>41</v>
      </c>
      <c r="J314" s="141">
        <f aca="true" t="shared" si="9" ref="J314:S314">J306+SUM(J309:J309)-SUM(J311:J311)+SUM(J313:J313)</f>
        <v>34219159.07000001</v>
      </c>
      <c r="K314" s="141">
        <f t="shared" si="9"/>
        <v>293835242.64</v>
      </c>
      <c r="L314" s="141">
        <f t="shared" si="9"/>
        <v>0</v>
      </c>
      <c r="M314" s="141">
        <f t="shared" si="9"/>
        <v>246999202.16</v>
      </c>
      <c r="N314" s="141">
        <f t="shared" si="9"/>
        <v>964787.99</v>
      </c>
      <c r="O314" s="141">
        <f t="shared" si="9"/>
        <v>48035964.39</v>
      </c>
      <c r="P314" s="141">
        <f t="shared" si="9"/>
        <v>6840.01</v>
      </c>
      <c r="Q314" s="141">
        <f t="shared" si="9"/>
        <v>53371777.61000001</v>
      </c>
      <c r="R314" s="141">
        <f t="shared" si="9"/>
        <v>119964030</v>
      </c>
      <c r="S314" s="141">
        <f t="shared" si="9"/>
        <v>7271699</v>
      </c>
      <c r="T314" s="27" t="s">
        <v>41</v>
      </c>
    </row>
    <row r="315" spans="1:20" ht="25.5" customHeight="1">
      <c r="A315" s="191" t="s">
        <v>66</v>
      </c>
      <c r="B315" s="191"/>
      <c r="C315" s="191"/>
      <c r="D315" s="191"/>
      <c r="E315" s="191"/>
      <c r="F315" s="191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191"/>
    </row>
    <row r="316" spans="1:20" ht="25.5" customHeight="1">
      <c r="A316" s="189" t="s">
        <v>42</v>
      </c>
      <c r="B316" s="189"/>
      <c r="C316" s="189"/>
      <c r="D316" s="189"/>
      <c r="E316" s="189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</row>
    <row r="317" spans="1:20" ht="25.5" customHeight="1">
      <c r="A317" s="17"/>
      <c r="B317" s="18"/>
      <c r="C317" s="32"/>
      <c r="D317" s="33"/>
      <c r="E317" s="34"/>
      <c r="F317" s="129"/>
      <c r="G317" s="19"/>
      <c r="H317" s="19"/>
      <c r="I317" s="22"/>
      <c r="J317" s="171"/>
      <c r="K317" s="171"/>
      <c r="L317" s="171"/>
      <c r="M317" s="171"/>
      <c r="N317" s="171"/>
      <c r="O317" s="171"/>
      <c r="P317" s="171"/>
      <c r="Q317" s="171"/>
      <c r="R317" s="171"/>
      <c r="S317" s="149"/>
      <c r="T317" s="103"/>
    </row>
    <row r="318" spans="1:20" ht="25.5" customHeight="1">
      <c r="A318" s="189" t="s">
        <v>43</v>
      </c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</row>
    <row r="319" spans="1:20" ht="31.5" customHeight="1">
      <c r="A319" s="17"/>
      <c r="B319" s="73"/>
      <c r="C319" s="19"/>
      <c r="D319" s="44"/>
      <c r="E319" s="39"/>
      <c r="F319" s="129"/>
      <c r="G319" s="104"/>
      <c r="H319" s="19"/>
      <c r="I319" s="22"/>
      <c r="J319" s="171"/>
      <c r="K319" s="172"/>
      <c r="L319" s="172"/>
      <c r="M319" s="172"/>
      <c r="N319" s="172"/>
      <c r="O319" s="172"/>
      <c r="P319" s="172"/>
      <c r="Q319" s="172"/>
      <c r="R319" s="172"/>
      <c r="S319" s="150"/>
      <c r="T319" s="132"/>
    </row>
    <row r="320" spans="1:20" ht="25.5" customHeight="1">
      <c r="A320" s="189" t="s">
        <v>44</v>
      </c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</row>
    <row r="321" spans="1:20" ht="25.5" customHeight="1">
      <c r="A321" s="45"/>
      <c r="B321" s="55"/>
      <c r="C321" s="114"/>
      <c r="D321" s="44"/>
      <c r="E321" s="105"/>
      <c r="F321" s="118"/>
      <c r="G321" s="106"/>
      <c r="H321" s="89"/>
      <c r="I321" s="52"/>
      <c r="J321" s="156"/>
      <c r="K321" s="168"/>
      <c r="L321" s="168"/>
      <c r="M321" s="168"/>
      <c r="N321" s="168"/>
      <c r="O321" s="168"/>
      <c r="P321" s="168"/>
      <c r="Q321" s="168"/>
      <c r="R321" s="168"/>
      <c r="S321" s="168"/>
      <c r="T321" s="90"/>
    </row>
    <row r="322" spans="1:20" s="82" customFormat="1" ht="25.5" customHeight="1" thickBot="1">
      <c r="A322" s="193" t="s">
        <v>67</v>
      </c>
      <c r="B322" s="193"/>
      <c r="C322" s="193"/>
      <c r="D322" s="107" t="s">
        <v>41</v>
      </c>
      <c r="E322" s="108">
        <f>E314+SUM(E317:E317)-SUM(E319:E319)+SUM(E321)</f>
        <v>105.6533</v>
      </c>
      <c r="F322" s="130" t="s">
        <v>41</v>
      </c>
      <c r="G322" s="109" t="s">
        <v>41</v>
      </c>
      <c r="H322" s="109"/>
      <c r="I322" s="110" t="s">
        <v>41</v>
      </c>
      <c r="J322" s="173">
        <f aca="true" t="shared" si="10" ref="J322:S322">J314+SUM(J317:J317)-SUM(J319:J319)+SUM(J321)</f>
        <v>34219159.07000001</v>
      </c>
      <c r="K322" s="173">
        <f t="shared" si="10"/>
        <v>293835242.64</v>
      </c>
      <c r="L322" s="173">
        <f t="shared" si="10"/>
        <v>0</v>
      </c>
      <c r="M322" s="173">
        <f t="shared" si="10"/>
        <v>246999202.16</v>
      </c>
      <c r="N322" s="173">
        <f t="shared" si="10"/>
        <v>964787.99</v>
      </c>
      <c r="O322" s="173">
        <f t="shared" si="10"/>
        <v>48035964.39</v>
      </c>
      <c r="P322" s="173">
        <f t="shared" si="10"/>
        <v>6840.01</v>
      </c>
      <c r="Q322" s="173">
        <f t="shared" si="10"/>
        <v>53371777.61000001</v>
      </c>
      <c r="R322" s="173">
        <f t="shared" si="10"/>
        <v>119964030</v>
      </c>
      <c r="S322" s="173">
        <f t="shared" si="10"/>
        <v>7271699</v>
      </c>
      <c r="T322" s="111" t="s">
        <v>41</v>
      </c>
    </row>
    <row r="323" spans="1:20" ht="25.5" customHeight="1">
      <c r="A323" s="191" t="s">
        <v>68</v>
      </c>
      <c r="B323" s="191"/>
      <c r="C323" s="191"/>
      <c r="D323" s="191"/>
      <c r="E323" s="191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</row>
    <row r="324" spans="1:20" ht="25.5" customHeight="1">
      <c r="A324" s="189" t="s">
        <v>42</v>
      </c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</row>
    <row r="325" spans="1:20" ht="42" customHeight="1">
      <c r="A325" s="45">
        <v>1</v>
      </c>
      <c r="B325" s="186" t="s">
        <v>292</v>
      </c>
      <c r="C325" s="32" t="s">
        <v>120</v>
      </c>
      <c r="D325" s="33" t="s">
        <v>291</v>
      </c>
      <c r="E325" s="83">
        <v>0.054</v>
      </c>
      <c r="F325" s="125" t="s">
        <v>293</v>
      </c>
      <c r="G325" s="19" t="s">
        <v>294</v>
      </c>
      <c r="H325" s="19" t="s">
        <v>295</v>
      </c>
      <c r="I325" s="22"/>
      <c r="J325" s="174">
        <v>34614.72</v>
      </c>
      <c r="K325" s="175"/>
      <c r="L325" s="175"/>
      <c r="M325" s="175"/>
      <c r="N325" s="175"/>
      <c r="O325" s="175"/>
      <c r="P325" s="175"/>
      <c r="Q325" s="175"/>
      <c r="R325" s="175"/>
      <c r="S325" s="175"/>
      <c r="T325" s="45" t="s">
        <v>311</v>
      </c>
    </row>
    <row r="326" spans="1:20" ht="25.5" customHeight="1">
      <c r="A326" s="45"/>
      <c r="B326" s="186"/>
      <c r="C326" s="32" t="s">
        <v>296</v>
      </c>
      <c r="D326" s="33"/>
      <c r="E326" s="83"/>
      <c r="F326" s="125"/>
      <c r="G326" s="19"/>
      <c r="H326" s="19"/>
      <c r="I326" s="22"/>
      <c r="J326" s="174"/>
      <c r="K326" s="175">
        <v>51986.93</v>
      </c>
      <c r="L326" s="175"/>
      <c r="M326" s="175"/>
      <c r="N326" s="175"/>
      <c r="O326" s="175"/>
      <c r="P326" s="175"/>
      <c r="Q326" s="175"/>
      <c r="R326" s="175"/>
      <c r="S326" s="175"/>
      <c r="T326" s="45"/>
    </row>
    <row r="327" spans="1:20" ht="38.25" customHeight="1">
      <c r="A327" s="45">
        <v>2</v>
      </c>
      <c r="B327" s="186" t="s">
        <v>292</v>
      </c>
      <c r="C327" s="32" t="s">
        <v>120</v>
      </c>
      <c r="D327" s="33" t="s">
        <v>297</v>
      </c>
      <c r="E327" s="83">
        <v>0.2178</v>
      </c>
      <c r="F327" s="125" t="s">
        <v>293</v>
      </c>
      <c r="G327" s="19" t="s">
        <v>294</v>
      </c>
      <c r="H327" s="19" t="s">
        <v>295</v>
      </c>
      <c r="I327" s="22"/>
      <c r="J327" s="174">
        <v>112264.66</v>
      </c>
      <c r="K327" s="175"/>
      <c r="L327" s="175"/>
      <c r="M327" s="175"/>
      <c r="N327" s="175"/>
      <c r="O327" s="175"/>
      <c r="P327" s="175"/>
      <c r="Q327" s="175"/>
      <c r="R327" s="175"/>
      <c r="S327" s="175"/>
      <c r="T327" s="45" t="s">
        <v>311</v>
      </c>
    </row>
    <row r="328" spans="1:20" ht="25.5" customHeight="1">
      <c r="A328" s="45"/>
      <c r="B328" s="186"/>
      <c r="C328" s="32" t="s">
        <v>298</v>
      </c>
      <c r="D328" s="33"/>
      <c r="E328" s="83"/>
      <c r="F328" s="125"/>
      <c r="G328" s="19"/>
      <c r="H328" s="19"/>
      <c r="I328" s="22"/>
      <c r="J328" s="174"/>
      <c r="K328" s="175"/>
      <c r="L328" s="175"/>
      <c r="M328" s="175">
        <v>7830.22</v>
      </c>
      <c r="N328" s="175"/>
      <c r="O328" s="175"/>
      <c r="P328" s="175"/>
      <c r="Q328" s="175"/>
      <c r="R328" s="175"/>
      <c r="S328" s="175"/>
      <c r="T328" s="45"/>
    </row>
    <row r="329" spans="1:20" ht="38.25" customHeight="1">
      <c r="A329" s="45">
        <v>3</v>
      </c>
      <c r="B329" s="186" t="s">
        <v>299</v>
      </c>
      <c r="C329" s="187" t="s">
        <v>300</v>
      </c>
      <c r="D329" s="33" t="s">
        <v>301</v>
      </c>
      <c r="E329" s="83">
        <v>0</v>
      </c>
      <c r="F329" s="125" t="s">
        <v>302</v>
      </c>
      <c r="G329" s="19" t="s">
        <v>303</v>
      </c>
      <c r="H329" s="19" t="s">
        <v>304</v>
      </c>
      <c r="I329" s="22"/>
      <c r="J329" s="174"/>
      <c r="K329" s="175"/>
      <c r="L329" s="175"/>
      <c r="M329" s="175"/>
      <c r="N329" s="175"/>
      <c r="O329" s="175"/>
      <c r="P329" s="175"/>
      <c r="Q329" s="175"/>
      <c r="R329" s="175" t="s">
        <v>310</v>
      </c>
      <c r="S329" s="175"/>
      <c r="T329" s="45"/>
    </row>
    <row r="330" spans="1:20" ht="22.5" customHeight="1">
      <c r="A330" s="45"/>
      <c r="B330" s="186"/>
      <c r="C330" s="32" t="s">
        <v>305</v>
      </c>
      <c r="D330" s="33"/>
      <c r="E330" s="83"/>
      <c r="F330" s="125"/>
      <c r="G330" s="19"/>
      <c r="H330" s="19"/>
      <c r="I330" s="22"/>
      <c r="J330" s="174"/>
      <c r="K330" s="175"/>
      <c r="L330" s="175"/>
      <c r="M330" s="175"/>
      <c r="N330" s="175"/>
      <c r="O330" s="175">
        <v>113663</v>
      </c>
      <c r="P330" s="175"/>
      <c r="Q330" s="175"/>
      <c r="R330" s="175"/>
      <c r="S330" s="175"/>
      <c r="T330" s="45"/>
    </row>
    <row r="331" spans="1:20" ht="21.75" customHeight="1">
      <c r="A331" s="45"/>
      <c r="B331" s="186"/>
      <c r="C331" s="32" t="s">
        <v>306</v>
      </c>
      <c r="D331" s="33"/>
      <c r="E331" s="83"/>
      <c r="F331" s="125"/>
      <c r="G331" s="19"/>
      <c r="H331" s="19"/>
      <c r="I331" s="22"/>
      <c r="J331" s="174"/>
      <c r="K331" s="175"/>
      <c r="L331" s="175"/>
      <c r="M331" s="175"/>
      <c r="N331" s="175"/>
      <c r="O331" s="175"/>
      <c r="P331" s="175"/>
      <c r="Q331" s="175">
        <v>32440</v>
      </c>
      <c r="R331" s="175"/>
      <c r="S331" s="175"/>
      <c r="T331" s="45"/>
    </row>
    <row r="332" spans="1:20" ht="25.5">
      <c r="A332" s="45"/>
      <c r="B332" s="186"/>
      <c r="C332" s="32" t="s">
        <v>307</v>
      </c>
      <c r="D332" s="33"/>
      <c r="E332" s="83"/>
      <c r="F332" s="125"/>
      <c r="G332" s="19"/>
      <c r="H332" s="19"/>
      <c r="I332" s="22"/>
      <c r="J332" s="174"/>
      <c r="K332" s="175"/>
      <c r="L332" s="175"/>
      <c r="M332" s="175"/>
      <c r="N332" s="175"/>
      <c r="O332" s="175"/>
      <c r="P332" s="175"/>
      <c r="Q332" s="175"/>
      <c r="R332" s="175"/>
      <c r="S332" s="175"/>
      <c r="T332" s="188" t="s">
        <v>312</v>
      </c>
    </row>
    <row r="333" spans="1:20" ht="38.25">
      <c r="A333" s="45"/>
      <c r="B333" s="186"/>
      <c r="C333" s="32" t="s">
        <v>309</v>
      </c>
      <c r="D333" s="33"/>
      <c r="E333" s="83"/>
      <c r="F333" s="125"/>
      <c r="G333" s="19"/>
      <c r="H333" s="19"/>
      <c r="I333" s="22"/>
      <c r="J333" s="174"/>
      <c r="K333" s="175"/>
      <c r="L333" s="175"/>
      <c r="M333" s="175"/>
      <c r="N333" s="175"/>
      <c r="O333" s="175"/>
      <c r="P333" s="175"/>
      <c r="Q333" s="175"/>
      <c r="R333" s="175"/>
      <c r="S333" s="175"/>
      <c r="T333" s="188" t="s">
        <v>313</v>
      </c>
    </row>
    <row r="334" spans="1:20" ht="25.5">
      <c r="A334" s="45"/>
      <c r="B334" s="186"/>
      <c r="C334" s="32" t="s">
        <v>308</v>
      </c>
      <c r="D334" s="33"/>
      <c r="E334" s="83"/>
      <c r="F334" s="125"/>
      <c r="G334" s="19"/>
      <c r="H334" s="19"/>
      <c r="I334" s="22"/>
      <c r="J334" s="174"/>
      <c r="K334" s="175"/>
      <c r="L334" s="175"/>
      <c r="M334" s="175"/>
      <c r="N334" s="175"/>
      <c r="O334" s="175"/>
      <c r="P334" s="175"/>
      <c r="Q334" s="175"/>
      <c r="R334" s="175"/>
      <c r="S334" s="175"/>
      <c r="T334" s="188" t="s">
        <v>314</v>
      </c>
    </row>
    <row r="335" spans="1:20" ht="25.5" customHeight="1">
      <c r="A335" s="192" t="s">
        <v>43</v>
      </c>
      <c r="B335" s="192"/>
      <c r="C335" s="192"/>
      <c r="D335" s="192"/>
      <c r="E335" s="192"/>
      <c r="F335" s="192"/>
      <c r="G335" s="192"/>
      <c r="H335" s="192"/>
      <c r="I335" s="192"/>
      <c r="J335" s="192"/>
      <c r="K335" s="192"/>
      <c r="L335" s="192"/>
      <c r="M335" s="192"/>
      <c r="N335" s="192"/>
      <c r="O335" s="192"/>
      <c r="P335" s="192"/>
      <c r="Q335" s="192"/>
      <c r="R335" s="192"/>
      <c r="S335" s="192"/>
      <c r="T335" s="192"/>
    </row>
    <row r="336" spans="1:20" ht="39" customHeight="1">
      <c r="A336" s="17">
        <v>1</v>
      </c>
      <c r="B336" s="19" t="s">
        <v>292</v>
      </c>
      <c r="C336" s="19" t="s">
        <v>120</v>
      </c>
      <c r="D336" s="20" t="s">
        <v>291</v>
      </c>
      <c r="E336" s="39">
        <v>0.054</v>
      </c>
      <c r="F336" s="118" t="s">
        <v>293</v>
      </c>
      <c r="G336" s="19" t="s">
        <v>294</v>
      </c>
      <c r="H336" s="19" t="s">
        <v>295</v>
      </c>
      <c r="I336" s="22"/>
      <c r="J336" s="149">
        <v>34614.72</v>
      </c>
      <c r="K336" s="150"/>
      <c r="L336" s="150"/>
      <c r="M336" s="150"/>
      <c r="N336" s="150"/>
      <c r="O336" s="150"/>
      <c r="P336" s="150"/>
      <c r="Q336" s="150"/>
      <c r="R336" s="150"/>
      <c r="S336" s="150"/>
      <c r="T336" s="23" t="s">
        <v>315</v>
      </c>
    </row>
    <row r="337" spans="1:20" ht="25.5" customHeight="1">
      <c r="A337" s="17"/>
      <c r="B337" s="19"/>
      <c r="C337" s="19" t="s">
        <v>296</v>
      </c>
      <c r="D337" s="20"/>
      <c r="E337" s="39"/>
      <c r="F337" s="118"/>
      <c r="G337" s="19"/>
      <c r="H337" s="19"/>
      <c r="I337" s="22"/>
      <c r="J337" s="149"/>
      <c r="K337" s="150">
        <v>51986.93</v>
      </c>
      <c r="L337" s="150"/>
      <c r="M337" s="150"/>
      <c r="N337" s="150"/>
      <c r="O337" s="150"/>
      <c r="P337" s="150"/>
      <c r="Q337" s="150"/>
      <c r="R337" s="150"/>
      <c r="S337" s="150"/>
      <c r="T337" s="23"/>
    </row>
    <row r="338" spans="1:20" ht="39.75" customHeight="1">
      <c r="A338" s="17">
        <v>2</v>
      </c>
      <c r="B338" s="19" t="s">
        <v>292</v>
      </c>
      <c r="C338" s="19" t="s">
        <v>120</v>
      </c>
      <c r="D338" s="20" t="s">
        <v>297</v>
      </c>
      <c r="E338" s="39">
        <v>0.2178</v>
      </c>
      <c r="F338" s="118" t="s">
        <v>293</v>
      </c>
      <c r="G338" s="19" t="s">
        <v>294</v>
      </c>
      <c r="H338" s="19" t="s">
        <v>295</v>
      </c>
      <c r="I338" s="22"/>
      <c r="J338" s="149">
        <v>112264.66</v>
      </c>
      <c r="K338" s="150"/>
      <c r="L338" s="150"/>
      <c r="M338" s="150"/>
      <c r="N338" s="150"/>
      <c r="O338" s="150"/>
      <c r="P338" s="150"/>
      <c r="Q338" s="150"/>
      <c r="R338" s="150"/>
      <c r="S338" s="150"/>
      <c r="T338" s="23" t="s">
        <v>316</v>
      </c>
    </row>
    <row r="339" spans="1:20" ht="25.5" customHeight="1">
      <c r="A339" s="17"/>
      <c r="B339" s="19"/>
      <c r="C339" s="19" t="s">
        <v>298</v>
      </c>
      <c r="D339" s="20"/>
      <c r="E339" s="39"/>
      <c r="F339" s="118"/>
      <c r="G339" s="19"/>
      <c r="H339" s="19"/>
      <c r="I339" s="22"/>
      <c r="J339" s="149"/>
      <c r="K339" s="150"/>
      <c r="L339" s="150"/>
      <c r="M339" s="150">
        <v>7830.22</v>
      </c>
      <c r="N339" s="150"/>
      <c r="O339" s="150"/>
      <c r="P339" s="150"/>
      <c r="Q339" s="150"/>
      <c r="R339" s="150"/>
      <c r="S339" s="150"/>
      <c r="T339" s="23"/>
    </row>
    <row r="340" spans="1:20" ht="25.5" customHeight="1">
      <c r="A340" s="189" t="s">
        <v>44</v>
      </c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</row>
    <row r="341" spans="1:20" ht="12.75">
      <c r="A341" s="17"/>
      <c r="B341" s="19"/>
      <c r="C341" s="19"/>
      <c r="D341" s="20"/>
      <c r="E341" s="39"/>
      <c r="F341" s="118"/>
      <c r="G341" s="112"/>
      <c r="H341" s="112"/>
      <c r="I341" s="22"/>
      <c r="J341" s="149"/>
      <c r="K341" s="150"/>
      <c r="L341" s="150"/>
      <c r="M341" s="150"/>
      <c r="N341" s="150"/>
      <c r="O341" s="150"/>
      <c r="P341" s="150"/>
      <c r="Q341" s="150"/>
      <c r="R341" s="150"/>
      <c r="S341" s="150"/>
      <c r="T341" s="23"/>
    </row>
    <row r="342" spans="1:20" s="82" customFormat="1" ht="25.5" customHeight="1" thickBot="1">
      <c r="A342" s="190" t="s">
        <v>69</v>
      </c>
      <c r="B342" s="190"/>
      <c r="C342" s="190"/>
      <c r="D342" s="11" t="s">
        <v>41</v>
      </c>
      <c r="E342" s="26">
        <f>E322+SUM(E325:E334)-SUM(E336:E339)-SUM(E341:E341)</f>
        <v>105.6533</v>
      </c>
      <c r="F342" s="122"/>
      <c r="G342" s="26"/>
      <c r="H342" s="26"/>
      <c r="I342" s="40"/>
      <c r="J342" s="176">
        <f aca="true" t="shared" si="11" ref="J342:S342">J322+SUM(J325:J334)-SUM(J336:J339)-SUM(J341:J341)</f>
        <v>34219159.07000001</v>
      </c>
      <c r="K342" s="176">
        <f t="shared" si="11"/>
        <v>293835242.64</v>
      </c>
      <c r="L342" s="176">
        <f t="shared" si="11"/>
        <v>0</v>
      </c>
      <c r="M342" s="176">
        <f t="shared" si="11"/>
        <v>246999202.16</v>
      </c>
      <c r="N342" s="176">
        <f t="shared" si="11"/>
        <v>964787.99</v>
      </c>
      <c r="O342" s="176">
        <f t="shared" si="11"/>
        <v>48149627.39</v>
      </c>
      <c r="P342" s="176">
        <f t="shared" si="11"/>
        <v>6840.01</v>
      </c>
      <c r="Q342" s="176">
        <f t="shared" si="11"/>
        <v>53404217.61000001</v>
      </c>
      <c r="R342" s="176">
        <f t="shared" si="11"/>
        <v>119964030</v>
      </c>
      <c r="S342" s="176">
        <f t="shared" si="11"/>
        <v>7271699</v>
      </c>
      <c r="T342" s="41" t="s">
        <v>41</v>
      </c>
    </row>
    <row r="343" spans="10:20" ht="25.5" customHeight="1"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13"/>
    </row>
    <row r="344" spans="11:12" ht="12.75">
      <c r="K344" s="179" t="s">
        <v>170</v>
      </c>
      <c r="L344" s="179">
        <f>SUM(J342+K342+L342+M342+N342+O342+P342+Q342+R342+S342)</f>
        <v>804814805.87</v>
      </c>
    </row>
  </sheetData>
  <sheetProtection selectLockedCells="1" selectUnlockedCells="1"/>
  <mergeCells count="71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S2"/>
    <mergeCell ref="A6:T6"/>
    <mergeCell ref="A7:T7"/>
    <mergeCell ref="A9:T9"/>
    <mergeCell ref="A12:T12"/>
    <mergeCell ref="A14:C14"/>
    <mergeCell ref="A15:T15"/>
    <mergeCell ref="A16:T16"/>
    <mergeCell ref="A24:T24"/>
    <mergeCell ref="A41:T41"/>
    <mergeCell ref="A44:C44"/>
    <mergeCell ref="A45:T45"/>
    <mergeCell ref="A46:T46"/>
    <mergeCell ref="A48:T48"/>
    <mergeCell ref="A50:T50"/>
    <mergeCell ref="A52:C52"/>
    <mergeCell ref="A53:T53"/>
    <mergeCell ref="A54:T54"/>
    <mergeCell ref="A61:T61"/>
    <mergeCell ref="A68:T68"/>
    <mergeCell ref="A70:C70"/>
    <mergeCell ref="A71:T71"/>
    <mergeCell ref="A72:T72"/>
    <mergeCell ref="A86:T86"/>
    <mergeCell ref="A100:T100"/>
    <mergeCell ref="A102:C102"/>
    <mergeCell ref="A103:T103"/>
    <mergeCell ref="A104:T104"/>
    <mergeCell ref="A107:T107"/>
    <mergeCell ref="A109:T109"/>
    <mergeCell ref="A111:C111"/>
    <mergeCell ref="A112:T112"/>
    <mergeCell ref="A113:T113"/>
    <mergeCell ref="A178:T178"/>
    <mergeCell ref="A306:C306"/>
    <mergeCell ref="A299:T299"/>
    <mergeCell ref="A300:T300"/>
    <mergeCell ref="A302:T302"/>
    <mergeCell ref="A304:T304"/>
    <mergeCell ref="A307:T307"/>
    <mergeCell ref="A308:T308"/>
    <mergeCell ref="A244:T244"/>
    <mergeCell ref="A246:C246"/>
    <mergeCell ref="A247:T247"/>
    <mergeCell ref="A248:T248"/>
    <mergeCell ref="A293:T293"/>
    <mergeCell ref="A296:T296"/>
    <mergeCell ref="A298:C298"/>
    <mergeCell ref="A342:C342"/>
    <mergeCell ref="A316:T316"/>
    <mergeCell ref="A318:T318"/>
    <mergeCell ref="A320:T320"/>
    <mergeCell ref="A322:C322"/>
    <mergeCell ref="A323:T323"/>
    <mergeCell ref="A324:T324"/>
    <mergeCell ref="A310:T310"/>
    <mergeCell ref="A312:T312"/>
    <mergeCell ref="A314:C314"/>
    <mergeCell ref="A315:T315"/>
    <mergeCell ref="A335:T335"/>
    <mergeCell ref="A340:T340"/>
  </mergeCells>
  <printOptions horizontalCentered="1"/>
  <pageMargins left="0.35433070866141736" right="0.35433070866141736" top="0.3937007874015748" bottom="0.1968503937007874" header="0.31496062992125984" footer="0.11811023622047245"/>
  <pageSetup horizontalDpi="600" verticalDpi="600" orientation="landscape" paperSize="9" scale="38" r:id="rId1"/>
  <headerFooter alignWithMargins="0">
    <oddFooter>&amp;CStrona &amp;P z &amp;N</oddFooter>
  </headerFooter>
  <rowBreaks count="1" manualBreakCount="1">
    <brk id="3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Karwowska-Galak</dc:creator>
  <cp:keywords/>
  <dc:description/>
  <cp:lastModifiedBy>Małgorzata Karwowska-Galak</cp:lastModifiedBy>
  <cp:lastPrinted>2017-03-01T07:31:17Z</cp:lastPrinted>
  <dcterms:created xsi:type="dcterms:W3CDTF">2015-12-17T10:39:33Z</dcterms:created>
  <dcterms:modified xsi:type="dcterms:W3CDTF">2017-03-01T08:05:23Z</dcterms:modified>
  <cp:category/>
  <cp:version/>
  <cp:contentType/>
  <cp:contentStatus/>
</cp:coreProperties>
</file>