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750" windowWidth="10710" windowHeight="46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'Arkusz1'!$1:$194</definedName>
    <definedName name="_xlnm.Print_Titles" localSheetId="0">'Arkusz1'!$1:$3</definedName>
  </definedNames>
  <calcPr fullCalcOnLoad="1"/>
</workbook>
</file>

<file path=xl/sharedStrings.xml><?xml version="1.0" encoding="utf-8"?>
<sst xmlns="http://schemas.openxmlformats.org/spreadsheetml/2006/main" count="854" uniqueCount="432">
  <si>
    <t>Ewidencja</t>
  </si>
  <si>
    <t>Numer działki</t>
  </si>
  <si>
    <t>Adres nieruchomości</t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</si>
  <si>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</si>
  <si>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</si>
  <si>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</si>
  <si>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</si>
  <si>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</si>
  <si>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</si>
  <si>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</si>
  <si>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</si>
  <si>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</si>
  <si>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-</t>
  </si>
  <si>
    <t>Wartość przyjęta do ewidencji [zł]</t>
  </si>
  <si>
    <t>Lp.</t>
  </si>
  <si>
    <t>Nazwa jednostki</t>
  </si>
  <si>
    <t>Uwagi</t>
  </si>
  <si>
    <t>Nabycie:</t>
  </si>
  <si>
    <t>Zbycie:</t>
  </si>
  <si>
    <t>Data sprzedaży /nabycia
lub data przeszacowania        (dd.mm.rr.)</t>
  </si>
  <si>
    <t>Wartość sprzedaży /nabycia
lub wartość przeszacowania                                              [zł]</t>
  </si>
  <si>
    <t>Powierzchnia zbytej, nabytej, przeszacowanej działki       [ha]</t>
  </si>
  <si>
    <t xml:space="preserve">Numer decyzji/aktu nabycia, zbycia lub przeszacowania </t>
  </si>
  <si>
    <t>10.</t>
  </si>
  <si>
    <t>12.</t>
  </si>
  <si>
    <t>Przeszacowania:</t>
  </si>
  <si>
    <t>Październik 2015:</t>
  </si>
  <si>
    <t>Stan na dzień 31.12.2015 r.</t>
  </si>
  <si>
    <r>
      <rPr>
        <b/>
        <u val="single"/>
        <sz val="14"/>
        <rFont val="Arial"/>
        <family val="2"/>
      </rPr>
      <t>Pozabilansowa</t>
    </r>
    <r>
      <rPr>
        <b/>
        <sz val="14"/>
        <rFont val="Arial"/>
        <family val="2"/>
      </rPr>
      <t xml:space="preserve"> ewidencja analityczna nieruchomości gruntowych Województwa Lubelskiego
2016 r.</t>
    </r>
  </si>
  <si>
    <t>Styczeń 2016 r.</t>
  </si>
  <si>
    <t>Stan na dzień 31.01.2016 r.</t>
  </si>
  <si>
    <t>Luty 2016 r.</t>
  </si>
  <si>
    <t>Stan na dzień 28.02.2016 r.</t>
  </si>
  <si>
    <t>Marzec 2016:</t>
  </si>
  <si>
    <t>Stan na dzień 31.03.2016 r.</t>
  </si>
  <si>
    <t>Kwiecień 2016:</t>
  </si>
  <si>
    <t>Stan na dzień 30.04.2016 r.</t>
  </si>
  <si>
    <t>Maj 2016:</t>
  </si>
  <si>
    <t>Stan na dzień 31.05.2016 r.</t>
  </si>
  <si>
    <t>Czerwiec 2016:</t>
  </si>
  <si>
    <t>Stan na dzień 30.06.2016 r.</t>
  </si>
  <si>
    <t>Lipiec 2016:</t>
  </si>
  <si>
    <t>Stan na dzień 31.07.2016 r.</t>
  </si>
  <si>
    <t>Sierpień 2016:</t>
  </si>
  <si>
    <t>Stan na dzień 31.08.2016 r.</t>
  </si>
  <si>
    <t>Wrzesień 2016:</t>
  </si>
  <si>
    <t>Stan na dzień 30.09.2016 r.</t>
  </si>
  <si>
    <t>Stan na dzień 31.10.2016 r.</t>
  </si>
  <si>
    <t>Listopad 2016 r.:</t>
  </si>
  <si>
    <t>Stan na dzień 30.11.2016 r.</t>
  </si>
  <si>
    <t>Grudzień 2016 r.:</t>
  </si>
  <si>
    <t>Stan na dzień 31.12.2016 r.</t>
  </si>
  <si>
    <t>90/2</t>
  </si>
  <si>
    <t xml:space="preserve"> Województwo Lubelskie</t>
  </si>
  <si>
    <t>5/4 (udział 1571/12064)</t>
  </si>
  <si>
    <t>ul. Lubomelska 1-3, 20-072 Lublin</t>
  </si>
  <si>
    <t xml:space="preserve">protokół zd.-odb. z dnia 26.01.2016 r. </t>
  </si>
  <si>
    <t>26.01.2016</t>
  </si>
  <si>
    <t>1/8 udział 226204/362239</t>
  </si>
  <si>
    <t>ZNW w Lublinie</t>
  </si>
  <si>
    <t>80/11</t>
  </si>
  <si>
    <t>ul. Abramowicka 2, 20-442 Lublin</t>
  </si>
  <si>
    <t>Rep. A NR 471/2016 z dnia 29.01.2016 r.</t>
  </si>
  <si>
    <t>02.02.016</t>
  </si>
  <si>
    <t>sprzedaż ostatniego lokalu mieszkalnego, grunt zostaje własnością WL w użytkowaniu wieczystym nabywców lokali mieszkalnych</t>
  </si>
  <si>
    <t>119/18</t>
  </si>
  <si>
    <t>119/24</t>
  </si>
  <si>
    <t>21-040 Adampol, gm. Wyryki</t>
  </si>
  <si>
    <t>80/9</t>
  </si>
  <si>
    <t>Rep. A 454/2016 z dnia 16.02.2016 r.</t>
  </si>
  <si>
    <t>23.02.2016</t>
  </si>
  <si>
    <t>darowizna</t>
  </si>
  <si>
    <t>119/33</t>
  </si>
  <si>
    <t>Samodzielny Publiczny Zakład Opieki Zdrowotnej, Gruźlicy i Chorób Płuc w Adampolu</t>
  </si>
  <si>
    <t>6/1</t>
  </si>
  <si>
    <t>14/6 (udział 6974/101576)</t>
  </si>
  <si>
    <t>ul. Parczewska 3, 21-230 Sosnowica</t>
  </si>
  <si>
    <t>80/28</t>
  </si>
  <si>
    <t>Rep. A NR 622/2016 z dnia 24.02.2016 r.</t>
  </si>
  <si>
    <t>02.03.2016</t>
  </si>
  <si>
    <t>sprzedaż</t>
  </si>
  <si>
    <t>14/8 (40801/53207)</t>
  </si>
  <si>
    <t>ul. Parczewska, 21-230 Sosnowica</t>
  </si>
  <si>
    <t xml:space="preserve">protokół zd.-odb. z dnia 29.02.2016 r. </t>
  </si>
  <si>
    <t>04.03.2016</t>
  </si>
  <si>
    <t>80/43</t>
  </si>
  <si>
    <t>94 (udz. 698224469368/1083246797322)</t>
  </si>
  <si>
    <t>ul. Karłowicza 4, Lublin</t>
  </si>
  <si>
    <t>Rep. A Nr 1377/2016 z dnia 22.02.2016 r., protokół zd.-odb. z dnia 29.02.2016 r.</t>
  </si>
  <si>
    <t>33/15</t>
  </si>
  <si>
    <t>ul. Karłowicza, Lublin</t>
  </si>
  <si>
    <t>dnia 29.02.2016 r. była w ew. bil. UM</t>
  </si>
  <si>
    <t>udz. 1964526507188/1083246797322 znajduje się w ew. bil. ZNW w Lublinie, dnia 29.02.2016 r. zwiększenie o udz.  698224469368/1083246797322, który był w ew. bil. UM</t>
  </si>
  <si>
    <t>Al. Jana Pawła II 10, 22-400 Zamość</t>
  </si>
  <si>
    <t>84/8</t>
  </si>
  <si>
    <t>Samodzielny Publiczny Szpital Wojewódzki im. Papieża Jana Pawła II w Zamościu</t>
  </si>
  <si>
    <t>25/1</t>
  </si>
  <si>
    <t>pismo Szpitala z dnia 17.03.2016 r., znak: KF0724/02870/2016</t>
  </si>
  <si>
    <t>31.03.2016</t>
  </si>
  <si>
    <t xml:space="preserve">zmniejszenie wartości "ogrodzenia terenu" o 42.624,29 zł, zwiększenie wartości bloku "B" o 22.140,00 zł  </t>
  </si>
  <si>
    <t>ul. Szpitalna 53b, 22-100 Chełm</t>
  </si>
  <si>
    <t>55/29</t>
  </si>
  <si>
    <t xml:space="preserve">Samodzielny Publiczny Wojewódzki Szpital Specjalistyczny w Chełmie                    </t>
  </si>
  <si>
    <t>5/20</t>
  </si>
  <si>
    <t>pismo Szpitala z dnia 21.03.2016 r., znak: Ks.312/59/2016</t>
  </si>
  <si>
    <t>zwiększenie wartości budynku diagnostyczno-zabiegowego o 455.100,00 zł</t>
  </si>
  <si>
    <t>ul. Biernackiego 9, 20-089 Lublin, ul. Lubartowska 81, 20-123 Lublin</t>
  </si>
  <si>
    <t>9/3, 3</t>
  </si>
  <si>
    <t>Samodzielny Publiczny Szpital Wojewódzki im. Jana Bożego w Lublinie</t>
  </si>
  <si>
    <t>7/1, 7/5</t>
  </si>
  <si>
    <t>pismo Szpitala z dnia 18.03.2016 r., znak: DF-061/7/16</t>
  </si>
  <si>
    <t>05.04.2016</t>
  </si>
  <si>
    <r>
      <t>9/3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zwiększenie wartości budynków</t>
    </r>
    <r>
      <rPr>
        <sz val="9"/>
        <rFont val="Arial"/>
        <family val="2"/>
      </rPr>
      <t xml:space="preserve">: O/Gruźlicy o 216.212,36 zł, stacji trafo o 439.629,77 zł,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zwiększenie wartości budynków</t>
    </r>
    <r>
      <rPr>
        <sz val="9"/>
        <rFont val="Arial"/>
        <family val="2"/>
      </rPr>
      <t xml:space="preserve">: Przychodni Ginekologicznej o 3.419.014,12 zł, stacji trafo o 607.218,35 zł, </t>
    </r>
    <r>
      <rPr>
        <u val="single"/>
        <sz val="9"/>
        <rFont val="Arial"/>
        <family val="2"/>
      </rPr>
      <t>zmiana pow.</t>
    </r>
    <r>
      <rPr>
        <sz val="9"/>
        <rFont val="Arial"/>
        <family val="2"/>
      </rPr>
      <t xml:space="preserve"> budynku Przych. Ginekologicznej na 959,30 mkw </t>
    </r>
  </si>
  <si>
    <t xml:space="preserve">Wojewódzki Szpital Specjalistyczny w Białej Podlaskiej  </t>
  </si>
  <si>
    <t>1/4</t>
  </si>
  <si>
    <t>ul. Warszawska 15 21-500 Biała Podlaska</t>
  </si>
  <si>
    <t>1330/13</t>
  </si>
  <si>
    <t>06.04.2016</t>
  </si>
  <si>
    <t xml:space="preserve">hipoteka umowna na kwotę 17.122.868,80 zł od dnia 21.03.2016 r. do dnia 31.12.2031 r. </t>
  </si>
  <si>
    <t>Rep. A NR 1499/2016 z dnia 21.03.2016 r.</t>
  </si>
  <si>
    <t>1672/4</t>
  </si>
  <si>
    <t xml:space="preserve">ul. Kotlarska 8, 22-200 Włodawa </t>
  </si>
  <si>
    <t>Stacja Ratownictwa Medycznego w Chełmie SP ZOZ</t>
  </si>
  <si>
    <t>28/3</t>
  </si>
  <si>
    <t>pismo Stacji z dnia 07.04.2016 r., znak: FK.0704.1.2016</t>
  </si>
  <si>
    <t>14.04.2016</t>
  </si>
  <si>
    <t>zwiększenie wartości budynku użytkowego o 13.681,04 zł</t>
  </si>
  <si>
    <t>ul. Niecała 20, 20-080 Lublin</t>
  </si>
  <si>
    <t>4</t>
  </si>
  <si>
    <t>80/56</t>
  </si>
  <si>
    <t>Rep. A numer 1250/2016 z dnia 15.04.2016 r.</t>
  </si>
  <si>
    <t>26.04.2016</t>
  </si>
  <si>
    <t>Klepaczew, gm. Sarnaki</t>
  </si>
  <si>
    <t>77/4</t>
  </si>
  <si>
    <t>347</t>
  </si>
  <si>
    <t>Rep. A numer 2547/2016 z dnia 28.04.2016 r., protokół zd.-odb. Z dnia 28.04.2016 r.</t>
  </si>
  <si>
    <t>04.05.2016</t>
  </si>
  <si>
    <t>do dnia 29.02 2016 r. była ewidencji bilansowej Urzędu Marszałkowskiego, 29.02.2016 r. przekazanie do ew. bil. UM</t>
  </si>
  <si>
    <t>81/2</t>
  </si>
  <si>
    <t xml:space="preserve">Zarząd Dróg Wojewódzkich w Lublinie                 </t>
  </si>
  <si>
    <t>Rep. A numer 2554/2016 z dnia 28.04.2016 r., protokół zd.-odb. Z dnia 28.04.2016 r.</t>
  </si>
  <si>
    <t>285/6</t>
  </si>
  <si>
    <t xml:space="preserve"> ul. Brzeska 63, 21-500 Janów Podlaski</t>
  </si>
  <si>
    <t xml:space="preserve"> ul. Szpitalna 53, 22-100 Chełm</t>
  </si>
  <si>
    <t>55/42</t>
  </si>
  <si>
    <t>55/45</t>
  </si>
  <si>
    <t xml:space="preserve">ZNW w Lublinie  </t>
  </si>
  <si>
    <t>80/18</t>
  </si>
  <si>
    <t>protokół zd.-odb. z dnia 29.04.2016 r.</t>
  </si>
  <si>
    <t>06.05.2016</t>
  </si>
  <si>
    <t>z dniem 29.04.2016 r. przekazanie do ewidencji bilansowej UM</t>
  </si>
  <si>
    <t>ul. Ceramiczna 3d, 22-100 Chełm</t>
  </si>
  <si>
    <t>dnia 29.04.2016 r. była w ewidencji bilansowej UM</t>
  </si>
  <si>
    <t>MI-I.7740.9.2016.NAU z dnia 29.03.2016 r.,protokół zd.-odb. z dnia 29.04.2016 r.</t>
  </si>
  <si>
    <t>ul. Terebelska 57-65, 21-500 Biała Podlaska</t>
  </si>
  <si>
    <t>1/2</t>
  </si>
  <si>
    <t>pismo Szpitala z dnia 18.04.2016 r., znak: KEJ.EM.0712/4583/6/16</t>
  </si>
  <si>
    <t>366/23 (udział 36879/40911), 366/25</t>
  </si>
  <si>
    <r>
      <rPr>
        <b/>
        <sz val="9"/>
        <rFont val="Arial"/>
        <family val="2"/>
      </rPr>
      <t>366/23</t>
    </r>
    <r>
      <rPr>
        <sz val="9"/>
        <rFont val="Arial"/>
        <family val="2"/>
      </rPr>
      <t xml:space="preserve"> - zmniejszenie wart. Budynku 1D o 29.459,00 zł (wartość platformy dla niepełnosprawnych), </t>
    </r>
    <r>
      <rPr>
        <b/>
        <sz val="9"/>
        <rFont val="Arial"/>
        <family val="2"/>
      </rPr>
      <t>366/25</t>
    </r>
    <r>
      <rPr>
        <sz val="9"/>
        <rFont val="Arial"/>
        <family val="2"/>
      </rPr>
      <t xml:space="preserve"> - zwiększenie wart budyku Kuchni i Pralni o 1.224.090,23 zł</t>
    </r>
  </si>
  <si>
    <t>115/6</t>
  </si>
  <si>
    <t>1110/9</t>
  </si>
  <si>
    <t>gm. Sitno, Obręb 13-Sitno</t>
  </si>
  <si>
    <t>GP.6831.1.2015 z dnia 10.02.2015 r.</t>
  </si>
  <si>
    <t>25.05.2016</t>
  </si>
  <si>
    <t>1110/10</t>
  </si>
  <si>
    <t>1110/5</t>
  </si>
  <si>
    <t>powstała z podziału dz. nr 1110/5</t>
  </si>
  <si>
    <t xml:space="preserve"> podział na 1110/9 o pow. 0,2300 ha i 1110/10 o pow. 13,3200 ha</t>
  </si>
  <si>
    <t>Lubelski Ośrodek Doradztwa Rolniczego w Końskowoli</t>
  </si>
  <si>
    <t>powstała z podziału dz. nr 1110/5, dnia 31.05 2016 r. wartość własności przekazana do ew. bilansowej ZNW na podstawie zrczeczenia się przez LODR w Końskowoli prawa użytkowania wieczystego</t>
  </si>
  <si>
    <t>ul. Skłodowskiej 9A, Lublin</t>
  </si>
  <si>
    <t>4/5</t>
  </si>
  <si>
    <t>80/51</t>
  </si>
  <si>
    <t>umowa użyczenia z dnia 31.05.2016 r., protokół zd.-odb. z dnia 31.05.2016 r.</t>
  </si>
  <si>
    <t>13.06.2016</t>
  </si>
  <si>
    <t>przekazanie do ewidencji bilansowej UM</t>
  </si>
  <si>
    <t>Wojewódzki Szpital Specjalistyczny w Białej Podlaskiej</t>
  </si>
  <si>
    <t>366/23 (udział 36879/40911)</t>
  </si>
  <si>
    <t>pismo Szpitala z dnia 31.05.2016 r., znak: KEJ.EM.0712/6360/7/16</t>
  </si>
  <si>
    <t>08.06.2016</t>
  </si>
  <si>
    <t>zwiększenie wartości bloku przychodni przyszpitalnej (1D z łącznikiem F) o 4.602,00 zł</t>
  </si>
  <si>
    <t>pismo Szpitalaz z dnia 20.06.2016 r., znak: KF0724/06429/2016</t>
  </si>
  <si>
    <t>21.06.2016</t>
  </si>
  <si>
    <t>zwiększenie wartości bloku C o 116.612,04 zł</t>
  </si>
  <si>
    <t>Niedźwiada, gmina Niedźwiada, pow. lubartowski</t>
  </si>
  <si>
    <t>weryfikacja dokumentów</t>
  </si>
  <si>
    <t>23.06.2016</t>
  </si>
  <si>
    <t>119, 8</t>
  </si>
  <si>
    <t>zmiana położenia działek (były w Leszkowicach a powinny być w Niedźwiadzie), dz. nr 119 - pow. 0,9200 ha, dz. nr 8 - pow. 0,2700 ha</t>
  </si>
  <si>
    <t>PLN-135, PLN-159</t>
  </si>
  <si>
    <t>366/25</t>
  </si>
  <si>
    <t>pismo Szpitala z dnia 19.10.2015 r. znak: KEJ.EM.0712/9344/15/4</t>
  </si>
  <si>
    <t>10.11.2015</t>
  </si>
  <si>
    <t xml:space="preserve">zwiększenie wartości dróg i chodników o 14.800,00 zł i 40.406,10 zł (omyłkowo zmniejszonych w sierpniu i wrześniu 2015 r. - powinna być likwidacja dróg asfaltowych o te kwoty nr inw. 1/2-2-22-220-00005), zmiana pow. gróg i chodników na 5600,20 mkw oraz dróg asfaltowych na 1171 mkw </t>
  </si>
  <si>
    <t>ul. Lwowska 19, 22-400 Zamość</t>
  </si>
  <si>
    <t>31/7</t>
  </si>
  <si>
    <t>33/21</t>
  </si>
  <si>
    <t>na podstawie operatu szacunkowego</t>
  </si>
  <si>
    <t>zmiana pow. użytkowej z 224,20 mkw na 287 mkw</t>
  </si>
  <si>
    <t>do dnia 06.07.2016 r. wartość gruntu była w ewidencji bilansowej UM</t>
  </si>
  <si>
    <t>110/1</t>
  </si>
  <si>
    <t>124/2</t>
  </si>
  <si>
    <t>124/3</t>
  </si>
  <si>
    <t>1110/3</t>
  </si>
  <si>
    <t>1110/8</t>
  </si>
  <si>
    <t>115/4</t>
  </si>
  <si>
    <t>gm. Biała Podlaska, Obręb 39-Wilczyn</t>
  </si>
  <si>
    <t>Rep. A NR 3464/2016 z dnia 29.06.2016 r., protokół zd.-odb. z dnia 06.07.2016 r.</t>
  </si>
  <si>
    <t>18.07.2016</t>
  </si>
  <si>
    <t>zbycie przez LODR na podstawie aktu notarialnego dot. zrzeczenia się prawa użytkowania wieczystego gruntu</t>
  </si>
  <si>
    <t xml:space="preserve">zbycie przez LODR na podstawie aktu notarialnego dot. zrzeczenia się prawa użytkowania wieczystego gruntu </t>
  </si>
  <si>
    <t>Rep. A NR 3464/2016 z dnia 29.06.2016 r., protokół zd.-odb. z dnia 06.07.2016 r., pismo LODR z dnia 16.08.2016 r., znak: DN.060/8/2016</t>
  </si>
  <si>
    <t>29.07.2016</t>
  </si>
  <si>
    <t>zwiększenie wartości przyłącza wodociągowego o 44,49 zł (gr 2) - korekta wartości (błędnie podana przez LODR do protokołu zd.-odb.)</t>
  </si>
  <si>
    <t xml:space="preserve">ul. Piłsudskiego 97, 22-300 Krasnystaw </t>
  </si>
  <si>
    <t>28/2</t>
  </si>
  <si>
    <t>662/23</t>
  </si>
  <si>
    <t>pismo Stacji z dnia 11.08.2016 r., znak: FK.0704.4.2016</t>
  </si>
  <si>
    <t>30.08.2016</t>
  </si>
  <si>
    <t>zwiększenie wartości "wiaty warsztatowej - budynku zabezpieczenia technicznego ZRM" o 47.380,54 zł</t>
  </si>
  <si>
    <t>pismo Szpitala z dnia 22.08.2016 r., znak: KF 0724/08765/2016</t>
  </si>
  <si>
    <t>zwiększenie wartości "Bloku B" o 8.900,00 zł</t>
  </si>
  <si>
    <t xml:space="preserve"> 1850/4 udział (2435/38130)</t>
  </si>
  <si>
    <t>1810/2</t>
  </si>
  <si>
    <t>1820/23</t>
  </si>
  <si>
    <t>1820/27</t>
  </si>
  <si>
    <t>1840/14</t>
  </si>
  <si>
    <t>1840/16</t>
  </si>
  <si>
    <t>1840/26</t>
  </si>
  <si>
    <t>1840/28</t>
  </si>
  <si>
    <t>1840/39</t>
  </si>
  <si>
    <t>1840/11</t>
  </si>
  <si>
    <t>1850/2</t>
  </si>
  <si>
    <t>1850/3</t>
  </si>
  <si>
    <t>1820/1</t>
  </si>
  <si>
    <t>1832/1</t>
  </si>
  <si>
    <t>1840/41</t>
  </si>
  <si>
    <t>1840/43</t>
  </si>
  <si>
    <t>1840/13</t>
  </si>
  <si>
    <t>199/1</t>
  </si>
  <si>
    <t>gm. Końskowola, Obręb 3-Końskowola</t>
  </si>
  <si>
    <t>gm. Końskowola, Obręb 8-Nowy Pożóg</t>
  </si>
  <si>
    <t>115/1</t>
  </si>
  <si>
    <t>ustawa z dnia 22 czerwca 2016 r. o zmianie ustawy o jednostkach doradztwa rolniczego</t>
  </si>
  <si>
    <t>22.08.2016</t>
  </si>
  <si>
    <t xml:space="preserve">z dniem wejścia w życie ustawy Jednostki doradztwa rolniczego są państwowymi jednostkami organizacyjnymi posiadającymi osobowość prawną - wyksięgowanie wartości prawa użytkowania wieczystego. </t>
  </si>
  <si>
    <t>gm. Biała Podlaska, Obręb 1-Biała Podlaska, ul. Żeromskiego 3</t>
  </si>
  <si>
    <t>80/58</t>
  </si>
  <si>
    <t>2559/5</t>
  </si>
  <si>
    <t>31.08.2016</t>
  </si>
  <si>
    <t>Rep. A numer 4320/2016 z dnia 26.08.2016 r., protokół zd.-odb. z dnia 26.08.2016 r.</t>
  </si>
  <si>
    <t>81D</t>
  </si>
  <si>
    <t>decyzje własnościowe i odszkodowawcze</t>
  </si>
  <si>
    <t>05.09.2016</t>
  </si>
  <si>
    <t>Wojewódzki Szpital Specjalistyczny im. Stefana Kardynała Wyszyńskiego SP ZOZ w Lublinie</t>
  </si>
  <si>
    <t>al. Kraśnicka 100, 20-718 Lublin</t>
  </si>
  <si>
    <t>8/1</t>
  </si>
  <si>
    <t>pismo Szpitala z dnia 02.09.2016 r., znak: W.Sz.S.SP.ZOZ/FFK/247/2016</t>
  </si>
  <si>
    <t>Województwo Lubelskie</t>
  </si>
  <si>
    <t>obręb Snopków</t>
  </si>
  <si>
    <t>GNiR-III.7570.6.129.2012 z dnia 23.06.2016 r.</t>
  </si>
  <si>
    <t>123/1</t>
  </si>
  <si>
    <t>14.09.2016</t>
  </si>
  <si>
    <t>nabycie 1093 działek o łącznej pow. 504,4111 ha i wart. 32.348.056,19 zł</t>
  </si>
  <si>
    <t>nabycie 1093 działek</t>
  </si>
  <si>
    <t>809-16</t>
  </si>
  <si>
    <t>747-88</t>
  </si>
  <si>
    <t>obręb 4 - Marynin</t>
  </si>
  <si>
    <t>GN-II.7570.26.2.2015.JŚ z dnia 31.05.2016 r.</t>
  </si>
  <si>
    <t>481/1o pow. 0,1345 ha, 481/2 o pow. 0,3520 ha, 481/4 o pow. 0,6932 ha</t>
  </si>
  <si>
    <t>Marynin</t>
  </si>
  <si>
    <t>GN-II.7570.26.2015.JŚ z dnia 31.05.2016 r.</t>
  </si>
  <si>
    <t>przeszła na rzecz Skarbu Państwa</t>
  </si>
  <si>
    <t>nieruchomość przejęta na rzecz Skarbu Państwa - wypłata odszkodowania na rzecz Województwa Lubelskiego w wysokości 167.858,00 zł</t>
  </si>
  <si>
    <t>nieruchomości przejęte na rzecz Skarbu Państwa - wypłata odszkodowania na rzecz Województwa Lubeslkiego w wysokości 2.259.000,00 zł</t>
  </si>
  <si>
    <t xml:space="preserve">Stacja Pogotowia Ratunkowego Samodzielny Publiczny Zakład Opieki Zdrowotnej w Białej Podlaskiej                </t>
  </si>
  <si>
    <t>Wisznice, ul. Nowa 16</t>
  </si>
  <si>
    <t>3/2</t>
  </si>
  <si>
    <t>862</t>
  </si>
  <si>
    <t>pismo Pogotowia z dnia 09.09.2016 r., znak: FKS.22221.1.2016.JB</t>
  </si>
  <si>
    <t>22.09.2016</t>
  </si>
  <si>
    <t>nabycie 139 działek</t>
  </si>
  <si>
    <t>26.09.2016</t>
  </si>
  <si>
    <t>nabycie 139 działek o łącznej pow. 3,5390 ha i wart. 130.398,00 zł</t>
  </si>
  <si>
    <t>pismo Szpitala z dnia 27.09.2016 r., znak: KEJ.EM.0712/11101/10/16</t>
  </si>
  <si>
    <t>05.10.2016</t>
  </si>
  <si>
    <t>zwiększenie wartości budynku służby zdrowia o 76.352,38 zł</t>
  </si>
  <si>
    <t>zwiększenie wartości budynku "1B" o 121.770,00 zł</t>
  </si>
  <si>
    <t>ul. Warszawska 14, 21-500 Biała Podlaska</t>
  </si>
  <si>
    <t>80/6</t>
  </si>
  <si>
    <t>2111/11</t>
  </si>
  <si>
    <t>pismo ZNW z dnia 30.09.2016 r., znak: FK.220.004.2.2016.SJ</t>
  </si>
  <si>
    <t xml:space="preserve">zwiększenie wartości parkingu o 199.941,92 zł </t>
  </si>
  <si>
    <t>pismo Szpitala z dnia 29.09.2016 r., znak: Ks.312/198/2016</t>
  </si>
  <si>
    <t>11.10.2016</t>
  </si>
  <si>
    <t>55/29, 55/49 (udział 393231/452649)</t>
  </si>
  <si>
    <r>
      <rPr>
        <i/>
        <u val="single"/>
        <sz val="9"/>
        <rFont val="Arial"/>
        <family val="2"/>
      </rPr>
      <t>zwiększenie wartości: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dz. nr 55/29 - </t>
    </r>
    <r>
      <rPr>
        <sz val="9"/>
        <rFont val="Arial"/>
        <family val="2"/>
      </rPr>
      <t xml:space="preserve">budynku diagnostyczno-zabiegowego o 956.940,00 zł, budynku magazynowo-medyczno-gospodarczego o 77.149,30 zł, </t>
    </r>
    <r>
      <rPr>
        <b/>
        <sz val="9"/>
        <rFont val="Arial"/>
        <family val="2"/>
      </rPr>
      <t xml:space="preserve">dz. nr 55/49 - </t>
    </r>
    <r>
      <rPr>
        <sz val="9"/>
        <rFont val="Arial"/>
        <family val="2"/>
      </rPr>
      <t>sygnalizacji pożaru SAP o 37.079,58 zł</t>
    </r>
  </si>
  <si>
    <t>60/6 (udział 61843/65833), 60/9</t>
  </si>
  <si>
    <r>
      <rPr>
        <i/>
        <u val="single"/>
        <sz val="9"/>
        <rFont val="Arial"/>
        <family val="2"/>
      </rPr>
      <t>zwiększenie wartości: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dz. nr 60/6 - </t>
    </r>
    <r>
      <rPr>
        <sz val="9"/>
        <rFont val="Arial"/>
        <family val="2"/>
      </rPr>
      <t xml:space="preserve">bloku "A" o 752.965,68 zł, </t>
    </r>
    <r>
      <rPr>
        <b/>
        <sz val="9"/>
        <rFont val="Arial"/>
        <family val="2"/>
      </rPr>
      <t xml:space="preserve">dz. nr 60/9 - </t>
    </r>
    <r>
      <rPr>
        <sz val="9"/>
        <rFont val="Arial"/>
        <family val="2"/>
      </rPr>
      <t>bloku "B" o 61.149,45 zł, bloku "C" o 61.149,45 zł</t>
    </r>
  </si>
  <si>
    <r>
      <t xml:space="preserve">likwidacja: </t>
    </r>
    <r>
      <rPr>
        <b/>
        <sz val="9"/>
        <rFont val="Arial"/>
        <family val="2"/>
      </rPr>
      <t xml:space="preserve">dz. nr 55/38 - </t>
    </r>
    <r>
      <rPr>
        <sz val="9"/>
        <rFont val="Arial"/>
        <family val="2"/>
      </rPr>
      <t xml:space="preserve">budynku magazynowo-technicznego, budynku po chlewni, budyneu mieszkalno-warsztatowego, dróg, placu szpital, ogrodzenia siatką szpital, </t>
    </r>
    <r>
      <rPr>
        <b/>
        <sz val="9"/>
        <rFont val="Arial"/>
        <family val="2"/>
      </rPr>
      <t xml:space="preserve">dz. nr 55/39 - </t>
    </r>
    <r>
      <rPr>
        <sz val="9"/>
        <rFont val="Arial"/>
        <family val="2"/>
      </rPr>
      <t xml:space="preserve">stodoły, dróg, placu szpital, ogrodzenia siatką szpital </t>
    </r>
  </si>
  <si>
    <t>55/38, 55/39</t>
  </si>
  <si>
    <t>125/8</t>
  </si>
  <si>
    <t>Numer repertorium A 3540/2016 z dnia 10.10.2016 r., protokół zd.-odb. z dnia 10.10.2016 r.</t>
  </si>
  <si>
    <t>18.10.2016</t>
  </si>
  <si>
    <t>125/9</t>
  </si>
  <si>
    <t>sprzedaż udziału 1800/7200 (garaż nr 4)</t>
  </si>
  <si>
    <t>Numer repertorium A 3546/2016 z dnia 10.10.2016 r., protokół zd.-odb. z dnia 10.10.2016 r.</t>
  </si>
  <si>
    <t>sprzedaż udziału 1800/7200 (garaż nr 1)</t>
  </si>
  <si>
    <t>Numer repertorium A 3552/2016 z dnia 10.10.2016 r., protokół zd.-odb. z dnia 10.10.2016 r.</t>
  </si>
  <si>
    <t>sprzedaż udziału 1800/7200 (garaż nr 3)</t>
  </si>
  <si>
    <t>Numer repertorium A 3558/2016 z dnia 10.10.2016 r., protokół zd.-odb. z dnia 10.10.2016 r.</t>
  </si>
  <si>
    <t>sprzedaż udziału 1800/7200 (garaż nr 2)</t>
  </si>
  <si>
    <t>sprzedaż udziału 2475/10000 (zostaje udział 100/10000)</t>
  </si>
  <si>
    <t>sprzedaż udziału 2475/10000 (zostaje udział 7525/10000)</t>
  </si>
  <si>
    <t>sprzedaż udziału 2475/10000 (zostaje udział 5050/10000)</t>
  </si>
  <si>
    <t>sprzedaż udziału 2475/10000 (zostaje udział 2575/10000)</t>
  </si>
  <si>
    <t>pismo Szpitala z dnia 26.10.2016 r., znak: KEJ.EM.0712/12365/11/16</t>
  </si>
  <si>
    <t>07.11.2016</t>
  </si>
  <si>
    <t>zwiększenie wartości budynku kuchni-pralni o 1.044.322,36 zł</t>
  </si>
  <si>
    <t xml:space="preserve">pismo ZNW z dnia 06.10.2016 r., znak: FK.220.017.3.2016.SJ </t>
  </si>
  <si>
    <t>13.10.2016</t>
  </si>
  <si>
    <t>al. Kraśnicka 98-100, Konstantynów, 20-718 Lublin</t>
  </si>
  <si>
    <t>60/9</t>
  </si>
  <si>
    <t>pismo Szpitala z dnia 21.11.2016 r., znak: W.Sz.S.SP.ZOZ/FFK/077/327/2016</t>
  </si>
  <si>
    <t>30.11.2016</t>
  </si>
  <si>
    <t>ul. Uniwersytecka 4, Lublin</t>
  </si>
  <si>
    <t>4/4</t>
  </si>
  <si>
    <t>pismo ZNW z dnia 18.10.2016 r., znak: FK.220.4.SJ</t>
  </si>
  <si>
    <t>ul. Przemysłowa 31,                    24-300 Opole Lubelskie</t>
  </si>
  <si>
    <t>1079/1 (udz. 7882/44120)</t>
  </si>
  <si>
    <t>80/32</t>
  </si>
  <si>
    <t>Rep. A numer 6320 z dnia 16.11.2016 r., protokół zd.-odb. z dnia 05.12.2016 r.</t>
  </si>
  <si>
    <t>06.12.2016</t>
  </si>
  <si>
    <t>204.000,00</t>
  </si>
  <si>
    <t>29/1</t>
  </si>
  <si>
    <t>Al. 600-lecia, Opole Lubelskie</t>
  </si>
  <si>
    <t xml:space="preserve">Rep. A numer 6320/2016 z dnia 16.11.2016 r., protokół zd.-odb. z dnia 05.12.2016 r. </t>
  </si>
  <si>
    <t>33/10</t>
  </si>
  <si>
    <t>pismo Szpitala z dnia 30.10.2016 r., znak: KF 0724/  /2016</t>
  </si>
  <si>
    <t>09.12.2016</t>
  </si>
  <si>
    <t xml:space="preserve"> ul. Kresowa, 22-400 Zamość</t>
  </si>
  <si>
    <t>76/98</t>
  </si>
  <si>
    <t>80/53</t>
  </si>
  <si>
    <t>Rep. A Nr 5931/2016 z dnia 06.12.2016 r.</t>
  </si>
  <si>
    <t>13.12.2016</t>
  </si>
  <si>
    <r>
      <rPr>
        <u val="single"/>
        <sz val="9"/>
        <rFont val="Arial"/>
        <family val="2"/>
      </rPr>
      <t>zwiększenie</t>
    </r>
    <r>
      <rPr>
        <sz val="9"/>
        <rFont val="Arial"/>
        <family val="2"/>
      </rPr>
      <t xml:space="preserve"> wartości bloku C o 470.732,00 zł (wartość przeniesionej estakady), </t>
    </r>
    <r>
      <rPr>
        <u val="single"/>
        <sz val="9"/>
        <rFont val="Arial"/>
        <family val="2"/>
      </rPr>
      <t>likwidacja</t>
    </r>
    <r>
      <rPr>
        <sz val="9"/>
        <rFont val="Arial"/>
        <family val="2"/>
      </rPr>
      <t xml:space="preserve"> estakady dojazdowej, </t>
    </r>
    <r>
      <rPr>
        <u val="single"/>
        <sz val="9"/>
        <rFont val="Arial"/>
        <family val="2"/>
      </rPr>
      <t>zmiana rodzajów</t>
    </r>
    <r>
      <rPr>
        <sz val="9"/>
        <rFont val="Arial"/>
        <family val="2"/>
      </rPr>
      <t xml:space="preserve">: kotłowni szpitala ze 101 na 109, spalarni odpadków ze 106 na 109, kaplicy szpitala ze 110 na 109, magazynu dostaw inwestorskich ze 108 na 104, dróg, placów i chodników z 222 na 220, </t>
    </r>
    <r>
      <rPr>
        <u val="single"/>
        <sz val="9"/>
        <rFont val="Arial"/>
        <family val="2"/>
      </rPr>
      <t>przeniesienie</t>
    </r>
    <r>
      <rPr>
        <sz val="9"/>
        <rFont val="Arial"/>
        <family val="2"/>
      </rPr>
      <t xml:space="preserve"> budynku dezynfekcji ścieków z grupy 2 (211) do 1 (109) </t>
    </r>
  </si>
  <si>
    <t>ul. Łomaska 2, 21-500 Biała Podlaska</t>
  </si>
  <si>
    <t>999/3</t>
  </si>
  <si>
    <t>80/39</t>
  </si>
  <si>
    <t>Rep. A Nr 5696/2016 z dnia 27.12.2016 r., protokół zd.-odb. z dnia 27.12.2016 r.</t>
  </si>
  <si>
    <t>30.12.2016</t>
  </si>
  <si>
    <t>ul. Jedność 4, 22-100 Chełm</t>
  </si>
  <si>
    <t>159/3</t>
  </si>
  <si>
    <t>80/24</t>
  </si>
  <si>
    <t>Rep. A Nr 10161/2016 z dnia 28.12.2016 r., protokół zd.-odb. z dnia 28.12.2016 r.</t>
  </si>
  <si>
    <t>ul. Wisznicka 109, 21-300 Radzyń Podlaski</t>
  </si>
  <si>
    <t>3/3</t>
  </si>
  <si>
    <t>129/4</t>
  </si>
  <si>
    <t>pismo Stacji z dnia 16.12.2016 r., znak: FKS.221.2.2016.JB</t>
  </si>
  <si>
    <t>ul. Wisznicka 109, 21-300 Radzyń Podlaski, ul. Warszawska 20, 21-500 Biała Podlaska</t>
  </si>
  <si>
    <t>129/4, 2062/7</t>
  </si>
  <si>
    <t>3/3, 3/1</t>
  </si>
  <si>
    <t>ul. Lubartowska 81, 20-123 Lublin</t>
  </si>
  <si>
    <t>3</t>
  </si>
  <si>
    <t>7/5</t>
  </si>
  <si>
    <t>pismo Szpitala z dnia 19.12.2016 r., znak: DF-061/18/16</t>
  </si>
  <si>
    <t xml:space="preserve">Lubelskie Centrum Konferencyjne </t>
  </si>
  <si>
    <t>ul. Grottgera 2, 20-031 Lublin</t>
  </si>
  <si>
    <t>124/1</t>
  </si>
  <si>
    <t>51</t>
  </si>
  <si>
    <t>pismo LCK z dnia 30.12.2016 r., znak: DO.076.62.2016.JK</t>
  </si>
  <si>
    <t>04.01.2017</t>
  </si>
  <si>
    <t>ZDW w Lublinie</t>
  </si>
  <si>
    <t>nabycie 348 działek</t>
  </si>
  <si>
    <t>01.2017</t>
  </si>
  <si>
    <t>81L</t>
  </si>
  <si>
    <t>Prezydent Miasta Lublin</t>
  </si>
  <si>
    <t>nabycie 95 działek</t>
  </si>
  <si>
    <t>IF.I.7820.5.2016.BD z dnia 29.08.2016 r.</t>
  </si>
  <si>
    <t>działki na terenie Miasta Lublin</t>
  </si>
  <si>
    <t>Centrum Onkologii Ziemi Lubelskiej im. Św. Jana z Dukli SP ZOZ w Lublinie</t>
  </si>
  <si>
    <t>ul. Jaczewskiego 7, 20 - 090 Lublin</t>
  </si>
  <si>
    <t>14/1</t>
  </si>
  <si>
    <t>Wojewódzkie Pogotowie Ratunkowe SP ZOZ w Lublinie</t>
  </si>
  <si>
    <t>70/6</t>
  </si>
  <si>
    <t>34/5</t>
  </si>
  <si>
    <t>10/3</t>
  </si>
  <si>
    <t xml:space="preserve">ul. Bursaki 17, 20-150 Lublin </t>
  </si>
  <si>
    <t>pismo COZL z dnia 10.01.2017 r., znak: COZL/FK/3285/01/2017</t>
  </si>
  <si>
    <t>pismo Pogotowia z dnia 12.01.2017 r., znak: NF/0722/5215/2015</t>
  </si>
  <si>
    <t>23.01.2017</t>
  </si>
  <si>
    <t xml:space="preserve">Samodzielny Publiczny Psychiatryczny Zakład Opiekuńczo-Leczniczy w Celejowie           </t>
  </si>
  <si>
    <t>13/1</t>
  </si>
  <si>
    <t>pismo Zakładu z dnia 11.01.2017 r., znak: DF.0702.3.2017</t>
  </si>
  <si>
    <t>840, 842, 365</t>
  </si>
  <si>
    <t>Celejów 68, 24-120 Kazimierz Dolny, dz. nr 365 ul. Lipowa 37 Nałęczów</t>
  </si>
  <si>
    <t>pismo Szpitala z dnia 29.12.2016 r., znak: Ks.312/280/2016</t>
  </si>
  <si>
    <t>pismo Pogotowia z dnia 12.01.2017 r., znak: FKS.2221.1.2017.JB</t>
  </si>
  <si>
    <t>16.01.2017</t>
  </si>
  <si>
    <t>ul. Stefana Batorego, 22-400 Zamość</t>
  </si>
  <si>
    <t>55/8</t>
  </si>
  <si>
    <t>81/19</t>
  </si>
  <si>
    <t>pismo ZDW z dnia 10.01.2017 r., znak: KF.0320.2.1.2017.mk</t>
  </si>
  <si>
    <t xml:space="preserve">23.01.2017 </t>
  </si>
  <si>
    <t>920/2</t>
  </si>
  <si>
    <t>91/1</t>
  </si>
  <si>
    <t>Gmina Kazimierz Dolny</t>
  </si>
  <si>
    <t>ul. Senatorska 10a,        24-120 Kazimierz Dolny</t>
  </si>
  <si>
    <t>pismo Gminy z dnia 19.12.2016 r., znak: RGN.3222.46.2016</t>
  </si>
  <si>
    <t>29.12.2016</t>
  </si>
  <si>
    <r>
      <rPr>
        <u val="single"/>
        <sz val="9"/>
        <rFont val="Arial"/>
        <family val="2"/>
      </rPr>
      <t>przyjęcie:</t>
    </r>
    <r>
      <rPr>
        <sz val="9"/>
        <rFont val="Arial"/>
        <family val="2"/>
      </rPr>
      <t xml:space="preserve"> "systemu alarmowego i CCTV" o wartości 17.654,11 zł, "klimatyzacji" o wartości 87.635,86 zł </t>
    </r>
  </si>
  <si>
    <t xml:space="preserve">zwiększenie wartości "Bloku C" o 1.025.820,00 zł </t>
  </si>
  <si>
    <r>
      <rPr>
        <b/>
        <sz val="9"/>
        <rFont val="Arial"/>
        <family val="2"/>
      </rPr>
      <t>zwiększenie:</t>
    </r>
    <r>
      <rPr>
        <sz val="9"/>
        <rFont val="Arial"/>
        <family val="2"/>
      </rPr>
      <t xml:space="preserve"> "Bloku E" o 17.272,62 zł, "Pralni" o 34.157,85 zł </t>
    </r>
  </si>
  <si>
    <r>
      <t xml:space="preserve">dz. nr 129/4 - </t>
    </r>
    <r>
      <rPr>
        <u val="single"/>
        <sz val="9"/>
        <rFont val="Arial"/>
        <family val="2"/>
      </rPr>
      <t>zwiększenie</t>
    </r>
    <r>
      <rPr>
        <sz val="9"/>
        <rFont val="Arial"/>
        <family val="2"/>
      </rPr>
      <t xml:space="preserve"> "utwardzenia placu z ogrodzeniem" o 35.913,01; </t>
    </r>
    <r>
      <rPr>
        <b/>
        <sz val="9"/>
        <rFont val="Arial"/>
        <family val="2"/>
      </rPr>
      <t>dz. nr 2062/7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zwiększenie</t>
    </r>
    <r>
      <rPr>
        <sz val="9"/>
        <rFont val="Arial"/>
        <family val="2"/>
      </rPr>
      <t xml:space="preserve"> "budynku zaplecza służby zdrowia" o 226.874,68 zł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(przy sprawie 3241.1.2016)</t>
    </r>
  </si>
  <si>
    <t xml:space="preserve">zwiększenie wartości "Budynku A, B, C" o 4.195.159,10 </t>
  </si>
  <si>
    <t xml:space="preserve">zwiększenie wartości budynku o 17.150,00 zł </t>
  </si>
  <si>
    <t xml:space="preserve">zwiększenie wartości budynku "pawilon telegammaterapii" o 480.250,22 zł </t>
  </si>
  <si>
    <t xml:space="preserve">zwiększenie wartości "Garażu I" o 106.888,68 zł </t>
  </si>
  <si>
    <r>
      <t xml:space="preserve">aktualizacja opisów: dz. nr 840: Budynku Oddział II Pałac, budynku Oddział V, dz. nr 842: budynek Oddział I Pawilon, budynek Oddział III Pawilon A, dz. nr 365: budynek Oddział VI Willa Tolin </t>
    </r>
    <r>
      <rPr>
        <sz val="9"/>
        <rFont val="Arial"/>
        <family val="2"/>
      </rPr>
      <t xml:space="preserve">  </t>
    </r>
  </si>
  <si>
    <t xml:space="preserve">zwiększenie o 61.320,00 zł wartości prawa użytkowania wieczystego gruntu </t>
  </si>
  <si>
    <r>
      <rPr>
        <u val="single"/>
        <sz val="9"/>
        <rFont val="Arial"/>
        <family val="2"/>
      </rPr>
      <t>zwiększenie</t>
    </r>
    <r>
      <rPr>
        <sz val="9"/>
        <rFont val="Arial"/>
        <family val="2"/>
      </rPr>
      <t xml:space="preserve"> "budynku służby zdrowia" o 109.693,62 zł (przy sprawie 3241.1.2016) </t>
    </r>
  </si>
  <si>
    <t xml:space="preserve">dnia 05.12.2016 r. była w ewidencji bilansowej Urzędu Marszałkowskiego </t>
  </si>
  <si>
    <t xml:space="preserve">nabycie 348 działek o łącznej pow. 209,3087 ha i wart. 8.730.146,04 zł </t>
  </si>
  <si>
    <t xml:space="preserve">nabycie 95 działek na terenie Miasta Lublin o łącznej pow. 10,8330 ha </t>
  </si>
  <si>
    <t xml:space="preserve">darowizna udz. 7882/44120 części na rzecz Gminy Opole Lubelskie (lokal nr 7 i nr 9) - zostaje udz. 5978/44120 </t>
  </si>
  <si>
    <t xml:space="preserve">sprzedaż </t>
  </si>
  <si>
    <r>
      <t>sprzedaż</t>
    </r>
    <r>
      <rPr>
        <sz val="9"/>
        <color indexed="10"/>
        <rFont val="Arial"/>
        <family val="2"/>
      </rPr>
      <t xml:space="preserve"> </t>
    </r>
  </si>
  <si>
    <t xml:space="preserve">zwiekszęnie wartości: "Budynku przychodni przyszpitalnej" o 1.009.966,80 zł i "Budynku 1A" o 119.306,38 zł </t>
  </si>
  <si>
    <t xml:space="preserve">likwidacja "ogrodzenia z oświetleniem parkingu" </t>
  </si>
  <si>
    <r>
      <rPr>
        <u val="single"/>
        <sz val="9"/>
        <rFont val="Arial"/>
        <family val="2"/>
      </rPr>
      <t>przyjęcie nowych środków trwałych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dz. nr 55/8</t>
    </r>
    <r>
      <rPr>
        <sz val="9"/>
        <rFont val="Arial"/>
        <family val="2"/>
      </rPr>
      <t xml:space="preserve">: magazynu Soli w Zamościu o wart. 266.090,00 zł, placu manewrowego o wart. 8.245,80 zł </t>
    </r>
  </si>
  <si>
    <t xml:space="preserve">zwiększenie wartości budynku o 9.800,00 zł </t>
  </si>
  <si>
    <t>do dnia 26.01 2016 r. była w ewidencji bilansowej Urzędu Marszałkowskiego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</si>
</sst>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%"/>
    <numFmt numFmtId="178" formatCode="#,##0.0000"/>
    <numFmt numFmtId="179" formatCode="_-* #,##0.0000\ _z_ł_-;\-* #,##0.0000\ _z_ł_-;_-* &quot;-&quot;????\ _z_ł_-;_-@_-"/>
    <numFmt numFmtId="180" formatCode="[$-415]d\ mmmm\ yyyy"/>
    <numFmt numFmtId="181" formatCode="#,##0.0000_ ;\-#,##0.0000\ "/>
    <numFmt numFmtId="182" formatCode="#,##0.00_ ;\-#,##0.00\ "/>
  </numFmts>
  <fonts count="50">
    <font>
      <sz val="10"/>
      <name val="Arial CE"/>
      <family val="0"/>
    </font>
    <font>
      <b/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72" fontId="10" fillId="34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vertical="center" wrapText="1"/>
    </xf>
    <xf numFmtId="49" fontId="10" fillId="35" borderId="17" xfId="0" applyNumberFormat="1" applyFont="1" applyFill="1" applyBorder="1" applyAlignment="1" quotePrefix="1">
      <alignment horizontal="center" vertical="center" wrapText="1"/>
    </xf>
    <xf numFmtId="0" fontId="10" fillId="35" borderId="15" xfId="0" applyFont="1" applyFill="1" applyBorder="1" applyAlignment="1">
      <alignment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172" fontId="10" fillId="34" borderId="15" xfId="0" applyNumberFormat="1" applyFont="1" applyFill="1" applyBorder="1" applyAlignment="1">
      <alignment horizontal="right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18" xfId="0" applyNumberFormat="1" applyFont="1" applyBorder="1" applyAlignment="1" quotePrefix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49" fontId="10" fillId="0" borderId="15" xfId="0" applyNumberFormat="1" applyFont="1" applyBorder="1" applyAlignment="1" quotePrefix="1">
      <alignment horizontal="center" vertical="center" wrapText="1"/>
    </xf>
    <xf numFmtId="172" fontId="10" fillId="36" borderId="15" xfId="0" applyNumberFormat="1" applyFont="1" applyFill="1" applyBorder="1" applyAlignment="1" quotePrefix="1">
      <alignment horizontal="right" vertical="center" wrapText="1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4" fontId="10" fillId="34" borderId="15" xfId="0" applyNumberFormat="1" applyFont="1" applyFill="1" applyBorder="1" applyAlignment="1" quotePrefix="1">
      <alignment horizontal="right" vertical="center" wrapText="1"/>
    </xf>
    <xf numFmtId="4" fontId="9" fillId="34" borderId="16" xfId="0" applyNumberFormat="1" applyFont="1" applyFill="1" applyBorder="1" applyAlignment="1" quotePrefix="1">
      <alignment horizontal="right" vertical="center" wrapText="1"/>
    </xf>
    <xf numFmtId="0" fontId="10" fillId="0" borderId="19" xfId="0" applyFont="1" applyBorder="1" applyAlignment="1" quotePrefix="1">
      <alignment horizontal="center" vertical="center" wrapText="1"/>
    </xf>
    <xf numFmtId="0" fontId="10" fillId="0" borderId="17" xfId="0" applyFont="1" applyBorder="1" applyAlignment="1" quotePrefix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72" fontId="10" fillId="36" borderId="15" xfId="0" applyNumberFormat="1" applyFont="1" applyFill="1" applyBorder="1" applyAlignment="1">
      <alignment horizontal="right" vertical="center"/>
    </xf>
    <xf numFmtId="4" fontId="9" fillId="37" borderId="16" xfId="0" applyNumberFormat="1" applyFont="1" applyFill="1" applyBorder="1" applyAlignment="1" quotePrefix="1">
      <alignment horizontal="righ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38" borderId="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 quotePrefix="1">
      <alignment horizontal="right" vertical="center" wrapText="1"/>
    </xf>
    <xf numFmtId="0" fontId="6" fillId="0" borderId="0" xfId="0" applyFont="1" applyAlignment="1">
      <alignment vertical="center" wrapText="1"/>
    </xf>
    <xf numFmtId="49" fontId="10" fillId="38" borderId="15" xfId="0" applyNumberFormat="1" applyFont="1" applyFill="1" applyBorder="1" applyAlignment="1">
      <alignment horizontal="center" vertical="center" wrapText="1"/>
    </xf>
    <xf numFmtId="172" fontId="10" fillId="36" borderId="15" xfId="0" applyNumberFormat="1" applyFont="1" applyFill="1" applyBorder="1" applyAlignment="1" quotePrefix="1">
      <alignment horizontal="center" vertical="center" wrapText="1"/>
    </xf>
    <xf numFmtId="9" fontId="10" fillId="35" borderId="15" xfId="54" applyFont="1" applyFill="1" applyBorder="1" applyAlignment="1">
      <alignment horizontal="center" vertical="center" wrapText="1"/>
    </xf>
    <xf numFmtId="0" fontId="10" fillId="0" borderId="16" xfId="0" applyFont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20" xfId="0" applyFont="1" applyBorder="1" applyAlignment="1" quotePrefix="1">
      <alignment horizontal="center" vertical="center" wrapText="1"/>
    </xf>
    <xf numFmtId="172" fontId="10" fillId="34" borderId="21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vertical="center" wrapText="1"/>
    </xf>
    <xf numFmtId="0" fontId="10" fillId="0" borderId="14" xfId="0" applyFont="1" applyBorder="1" applyAlignment="1" quotePrefix="1">
      <alignment horizontal="center" vertical="center" wrapText="1"/>
    </xf>
    <xf numFmtId="4" fontId="10" fillId="36" borderId="14" xfId="0" applyNumberFormat="1" applyFont="1" applyFill="1" applyBorder="1" applyAlignment="1" quotePrefix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172" fontId="10" fillId="34" borderId="15" xfId="0" applyNumberFormat="1" applyFont="1" applyFill="1" applyBorder="1" applyAlignment="1">
      <alignment horizontal="right" vertical="center"/>
    </xf>
    <xf numFmtId="49" fontId="10" fillId="0" borderId="17" xfId="0" applyNumberFormat="1" applyFont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2" fontId="10" fillId="34" borderId="15" xfId="0" applyNumberFormat="1" applyFont="1" applyFill="1" applyBorder="1" applyAlignment="1" quotePrefix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0" fillId="35" borderId="17" xfId="0" applyFont="1" applyFill="1" applyBorder="1" applyAlignment="1" quotePrefix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4" fontId="9" fillId="34" borderId="23" xfId="0" applyNumberFormat="1" applyFont="1" applyFill="1" applyBorder="1" applyAlignment="1">
      <alignment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 quotePrefix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72" fontId="10" fillId="36" borderId="27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28" xfId="0" applyFont="1" applyBorder="1" applyAlignment="1" quotePrefix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Border="1" applyAlignment="1" quotePrefix="1">
      <alignment horizontal="center" vertical="center" wrapText="1"/>
    </xf>
    <xf numFmtId="172" fontId="10" fillId="34" borderId="29" xfId="0" applyNumberFormat="1" applyFont="1" applyFill="1" applyBorder="1" applyAlignment="1" quotePrefix="1">
      <alignment horizontal="right" vertical="center" wrapText="1"/>
    </xf>
    <xf numFmtId="172" fontId="10" fillId="36" borderId="15" xfId="0" applyNumberFormat="1" applyFont="1" applyFill="1" applyBorder="1" applyAlignment="1">
      <alignment vertical="center"/>
    </xf>
    <xf numFmtId="43" fontId="10" fillId="34" borderId="15" xfId="0" applyNumberFormat="1" applyFont="1" applyFill="1" applyBorder="1" applyAlignment="1" quotePrefix="1">
      <alignment horizontal="center" vertical="center" wrapText="1"/>
    </xf>
    <xf numFmtId="2" fontId="10" fillId="37" borderId="17" xfId="0" applyNumberFormat="1" applyFont="1" applyFill="1" applyBorder="1" applyAlignment="1" quotePrefix="1">
      <alignment horizontal="right" vertical="center" wrapText="1"/>
    </xf>
    <xf numFmtId="4" fontId="10" fillId="0" borderId="14" xfId="0" applyNumberFormat="1" applyFont="1" applyFill="1" applyBorder="1" applyAlignment="1" quotePrefix="1">
      <alignment horizontal="center" vertical="center" wrapText="1"/>
    </xf>
    <xf numFmtId="4" fontId="10" fillId="34" borderId="14" xfId="0" applyNumberFormat="1" applyFont="1" applyFill="1" applyBorder="1" applyAlignment="1" quotePrefix="1">
      <alignment horizontal="right" vertical="center" wrapText="1"/>
    </xf>
    <xf numFmtId="0" fontId="10" fillId="0" borderId="13" xfId="0" applyFont="1" applyBorder="1" applyAlignment="1" quotePrefix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4" fontId="10" fillId="0" borderId="16" xfId="0" applyNumberFormat="1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49" fontId="10" fillId="0" borderId="17" xfId="0" applyNumberFormat="1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9" fillId="37" borderId="25" xfId="0" applyNumberFormat="1" applyFont="1" applyFill="1" applyBorder="1" applyAlignment="1" quotePrefix="1">
      <alignment horizontal="right" vertical="center" wrapText="1"/>
    </xf>
    <xf numFmtId="49" fontId="10" fillId="0" borderId="13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 quotePrefix="1">
      <alignment horizontal="center" vertical="center" wrapText="1"/>
    </xf>
    <xf numFmtId="4" fontId="9" fillId="36" borderId="28" xfId="0" applyNumberFormat="1" applyFont="1" applyFill="1" applyBorder="1" applyAlignment="1">
      <alignment vertical="center" wrapText="1"/>
    </xf>
    <xf numFmtId="0" fontId="10" fillId="0" borderId="24" xfId="0" applyFont="1" applyBorder="1" applyAlignment="1" quotePrefix="1">
      <alignment horizontal="center" vertical="center" wrapText="1"/>
    </xf>
    <xf numFmtId="172" fontId="10" fillId="37" borderId="30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4" fontId="10" fillId="36" borderId="14" xfId="0" applyNumberFormat="1" applyFont="1" applyFill="1" applyBorder="1" applyAlignment="1" quotePrefix="1">
      <alignment horizontal="center" vertical="center" wrapText="1"/>
    </xf>
    <xf numFmtId="4" fontId="9" fillId="37" borderId="28" xfId="0" applyNumberFormat="1" applyFont="1" applyFill="1" applyBorder="1" applyAlignment="1" quotePrefix="1">
      <alignment horizontal="righ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" fontId="9" fillId="36" borderId="32" xfId="0" applyNumberFormat="1" applyFont="1" applyFill="1" applyBorder="1" applyAlignment="1">
      <alignment horizontal="center" vertical="center" wrapText="1"/>
    </xf>
    <xf numFmtId="4" fontId="9" fillId="37" borderId="31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6" borderId="34" xfId="0" applyFont="1" applyFill="1" applyBorder="1" applyAlignment="1" quotePrefix="1">
      <alignment horizontal="center" vertical="center"/>
    </xf>
    <xf numFmtId="172" fontId="9" fillId="33" borderId="34" xfId="0" applyNumberFormat="1" applyFont="1" applyFill="1" applyBorder="1" applyAlignment="1">
      <alignment horizontal="right" vertical="center"/>
    </xf>
    <xf numFmtId="0" fontId="9" fillId="36" borderId="34" xfId="0" applyFont="1" applyFill="1" applyBorder="1" applyAlignment="1" quotePrefix="1">
      <alignment horizontal="center" vertical="center" wrapText="1"/>
    </xf>
    <xf numFmtId="4" fontId="9" fillId="33" borderId="34" xfId="0" applyNumberFormat="1" applyFont="1" applyFill="1" applyBorder="1" applyAlignment="1" quotePrefix="1">
      <alignment horizontal="right" vertical="center"/>
    </xf>
    <xf numFmtId="4" fontId="9" fillId="37" borderId="35" xfId="0" applyNumberFormat="1" applyFont="1" applyFill="1" applyBorder="1" applyAlignment="1">
      <alignment horizontal="right" vertical="center"/>
    </xf>
    <xf numFmtId="0" fontId="9" fillId="36" borderId="36" xfId="0" applyFont="1" applyFill="1" applyBorder="1" applyAlignment="1" quotePrefix="1">
      <alignment horizontal="center" vertical="center"/>
    </xf>
    <xf numFmtId="172" fontId="9" fillId="33" borderId="34" xfId="0" applyNumberFormat="1" applyFont="1" applyFill="1" applyBorder="1" applyAlignment="1">
      <alignment vertical="center"/>
    </xf>
    <xf numFmtId="43" fontId="9" fillId="33" borderId="34" xfId="0" applyNumberFormat="1" applyFont="1" applyFill="1" applyBorder="1" applyAlignment="1">
      <alignment horizontal="right" vertical="center" wrapText="1"/>
    </xf>
    <xf numFmtId="0" fontId="9" fillId="36" borderId="35" xfId="0" applyFont="1" applyFill="1" applyBorder="1" applyAlignment="1" quotePrefix="1">
      <alignment horizontal="center" vertical="center"/>
    </xf>
    <xf numFmtId="49" fontId="10" fillId="0" borderId="30" xfId="0" applyNumberFormat="1" applyFont="1" applyFill="1" applyBorder="1" applyAlignment="1">
      <alignment vertical="center" wrapText="1"/>
    </xf>
    <xf numFmtId="41" fontId="10" fillId="0" borderId="15" xfId="0" applyNumberFormat="1" applyFont="1" applyBorder="1" applyAlignment="1">
      <alignment horizontal="center" vertical="center" wrapText="1"/>
    </xf>
    <xf numFmtId="41" fontId="10" fillId="34" borderId="37" xfId="0" applyNumberFormat="1" applyFont="1" applyFill="1" applyBorder="1" applyAlignment="1" quotePrefix="1">
      <alignment horizontal="right" vertical="center" wrapText="1"/>
    </xf>
    <xf numFmtId="43" fontId="9" fillId="34" borderId="19" xfId="0" applyNumberFormat="1" applyFont="1" applyFill="1" applyBorder="1" applyAlignment="1">
      <alignment horizontal="right" vertical="center"/>
    </xf>
    <xf numFmtId="41" fontId="10" fillId="0" borderId="19" xfId="0" applyNumberFormat="1" applyFont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0" fontId="9" fillId="36" borderId="38" xfId="0" applyFont="1" applyFill="1" applyBorder="1" applyAlignment="1" quotePrefix="1">
      <alignment horizontal="center" vertical="center"/>
    </xf>
    <xf numFmtId="172" fontId="9" fillId="33" borderId="38" xfId="0" applyNumberFormat="1" applyFont="1" applyFill="1" applyBorder="1" applyAlignment="1">
      <alignment vertical="center"/>
    </xf>
    <xf numFmtId="43" fontId="9" fillId="33" borderId="38" xfId="0" applyNumberFormat="1" applyFont="1" applyFill="1" applyBorder="1" applyAlignment="1">
      <alignment horizontal="right" vertical="center" wrapText="1"/>
    </xf>
    <xf numFmtId="0" fontId="9" fillId="36" borderId="39" xfId="0" applyFont="1" applyFill="1" applyBorder="1" applyAlignment="1" quotePrefix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 wrapText="1"/>
    </xf>
    <xf numFmtId="4" fontId="10" fillId="34" borderId="16" xfId="0" applyNumberFormat="1" applyFont="1" applyFill="1" applyBorder="1" applyAlignment="1">
      <alignment vertical="center" wrapText="1"/>
    </xf>
    <xf numFmtId="4" fontId="10" fillId="34" borderId="18" xfId="0" applyNumberFormat="1" applyFont="1" applyFill="1" applyBorder="1" applyAlignment="1" quotePrefix="1">
      <alignment horizontal="right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 quotePrefix="1">
      <alignment horizontal="center" vertical="center" wrapText="1"/>
    </xf>
    <xf numFmtId="9" fontId="10" fillId="38" borderId="40" xfId="54" applyFont="1" applyFill="1" applyBorder="1" applyAlignment="1" applyProtection="1">
      <alignment horizontal="center" vertical="center" wrapText="1"/>
      <protection/>
    </xf>
    <xf numFmtId="9" fontId="10" fillId="38" borderId="41" xfId="54" applyFont="1" applyFill="1" applyBorder="1" applyAlignment="1" applyProtection="1">
      <alignment horizontal="center" vertical="center" wrapText="1"/>
      <protection/>
    </xf>
    <xf numFmtId="0" fontId="12" fillId="0" borderId="40" xfId="0" applyFont="1" applyBorder="1" applyAlignment="1">
      <alignment horizontal="center" vertical="center" wrapText="1"/>
    </xf>
    <xf numFmtId="172" fontId="10" fillId="39" borderId="40" xfId="54" applyNumberFormat="1" applyFont="1" applyFill="1" applyBorder="1" applyAlignment="1" applyProtection="1">
      <alignment horizontal="right" vertical="center" wrapText="1"/>
      <protection/>
    </xf>
    <xf numFmtId="49" fontId="10" fillId="38" borderId="42" xfId="0" applyNumberFormat="1" applyFont="1" applyFill="1" applyBorder="1" applyAlignment="1">
      <alignment horizontal="center" vertical="center" wrapText="1"/>
    </xf>
    <xf numFmtId="49" fontId="10" fillId="38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172" fontId="10" fillId="40" borderId="41" xfId="0" applyNumberFormat="1" applyFont="1" applyFill="1" applyBorder="1" applyAlignment="1">
      <alignment horizontal="right" vertical="center" wrapText="1"/>
    </xf>
    <xf numFmtId="4" fontId="9" fillId="41" borderId="45" xfId="0" applyNumberFormat="1" applyFont="1" applyFill="1" applyBorder="1" applyAlignment="1">
      <alignment horizontal="right" vertical="center" wrapText="1"/>
    </xf>
    <xf numFmtId="0" fontId="10" fillId="0" borderId="45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" fontId="10" fillId="0" borderId="40" xfId="0" applyNumberFormat="1" applyFont="1" applyFill="1" applyBorder="1" applyAlignment="1">
      <alignment horizontal="right" vertical="center" wrapText="1"/>
    </xf>
    <xf numFmtId="4" fontId="10" fillId="40" borderId="40" xfId="0" applyNumberFormat="1" applyFont="1" applyFill="1" applyBorder="1" applyAlignment="1">
      <alignment horizontal="right" vertical="center" wrapText="1"/>
    </xf>
    <xf numFmtId="4" fontId="9" fillId="41" borderId="43" xfId="0" applyNumberFormat="1" applyFont="1" applyFill="1" applyBorder="1" applyAlignment="1">
      <alignment horizontal="right" vertical="center" wrapText="1"/>
    </xf>
    <xf numFmtId="0" fontId="10" fillId="0" borderId="44" xfId="0" applyFont="1" applyBorder="1" applyAlignment="1">
      <alignment horizontal="center" vertical="center" wrapText="1"/>
    </xf>
    <xf numFmtId="4" fontId="10" fillId="40" borderId="41" xfId="0" applyNumberFormat="1" applyFont="1" applyFill="1" applyBorder="1" applyAlignment="1">
      <alignment horizontal="right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172" fontId="10" fillId="40" borderId="41" xfId="0" applyNumberFormat="1" applyFont="1" applyFill="1" applyBorder="1" applyAlignment="1">
      <alignment horizontal="center" vertical="center" wrapText="1"/>
    </xf>
    <xf numFmtId="4" fontId="9" fillId="39" borderId="45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 quotePrefix="1">
      <alignment vertical="center" wrapText="1"/>
    </xf>
    <xf numFmtId="0" fontId="13" fillId="0" borderId="15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vertical="center" wrapText="1"/>
    </xf>
    <xf numFmtId="0" fontId="10" fillId="0" borderId="23" xfId="0" applyFont="1" applyBorder="1" applyAlignment="1" quotePrefix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 quotePrefix="1">
      <alignment horizontal="left" vertical="center"/>
    </xf>
    <xf numFmtId="0" fontId="9" fillId="36" borderId="48" xfId="0" applyFont="1" applyFill="1" applyBorder="1" applyAlignment="1" quotePrefix="1">
      <alignment horizontal="left" vertical="center"/>
    </xf>
    <xf numFmtId="0" fontId="9" fillId="36" borderId="49" xfId="0" applyFont="1" applyFill="1" applyBorder="1" applyAlignment="1" quotePrefix="1">
      <alignment horizontal="left" vertical="center"/>
    </xf>
    <xf numFmtId="0" fontId="9" fillId="36" borderId="50" xfId="0" applyFont="1" applyFill="1" applyBorder="1" applyAlignment="1" quotePrefix="1">
      <alignment horizontal="left" vertical="center"/>
    </xf>
    <xf numFmtId="0" fontId="9" fillId="36" borderId="51" xfId="0" applyFont="1" applyFill="1" applyBorder="1" applyAlignment="1" quotePrefix="1">
      <alignment horizontal="left" vertical="center"/>
    </xf>
    <xf numFmtId="0" fontId="9" fillId="36" borderId="52" xfId="0" applyFont="1" applyFill="1" applyBorder="1" applyAlignment="1" quotePrefix="1">
      <alignment horizontal="left" vertical="center"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51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4" fontId="10" fillId="36" borderId="60" xfId="0" applyNumberFormat="1" applyFont="1" applyFill="1" applyBorder="1" applyAlignment="1" quotePrefix="1">
      <alignment horizontal="right" vertical="center" wrapText="1"/>
    </xf>
    <xf numFmtId="4" fontId="10" fillId="36" borderId="56" xfId="0" applyNumberFormat="1" applyFont="1" applyFill="1" applyBorder="1" applyAlignment="1" quotePrefix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SheetLayoutView="75" workbookViewId="0" topLeftCell="A1">
      <pane ySplit="3" topLeftCell="A79" activePane="bottomLeft" state="frozen"/>
      <selection pane="topLeft" activeCell="A1" sqref="A1"/>
      <selection pane="bottomLeft" activeCell="M13" sqref="M13"/>
    </sheetView>
  </sheetViews>
  <sheetFormatPr defaultColWidth="9.00390625" defaultRowHeight="12.75"/>
  <cols>
    <col min="1" max="1" width="5.875" style="7" customWidth="1"/>
    <col min="2" max="2" width="8.625" style="7" customWidth="1"/>
    <col min="3" max="3" width="35.75390625" style="0" customWidth="1"/>
    <col min="4" max="4" width="16.625" style="0" customWidth="1"/>
    <col min="5" max="5" width="13.25390625" style="0" customWidth="1"/>
    <col min="6" max="6" width="20.75390625" style="9" customWidth="1"/>
    <col min="7" max="7" width="27.125" style="9" customWidth="1"/>
    <col min="8" max="8" width="14.875" style="9" customWidth="1"/>
    <col min="9" max="9" width="15.25390625" style="6" customWidth="1"/>
    <col min="10" max="10" width="20.00390625" style="8" customWidth="1"/>
    <col min="11" max="11" width="47.75390625" style="0" customWidth="1"/>
    <col min="12" max="12" width="13.375" style="0" customWidth="1"/>
    <col min="13" max="13" width="15.875" style="0" customWidth="1"/>
    <col min="14" max="14" width="12.625" style="0" customWidth="1"/>
  </cols>
  <sheetData>
    <row r="1" spans="1:11" ht="44.25" customHeight="1" thickBo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78" customHeight="1" thickBot="1">
      <c r="A2" s="101" t="s">
        <v>14</v>
      </c>
      <c r="B2" s="13" t="s">
        <v>0</v>
      </c>
      <c r="C2" s="102" t="s">
        <v>15</v>
      </c>
      <c r="D2" s="102" t="s">
        <v>1</v>
      </c>
      <c r="E2" s="103" t="s">
        <v>21</v>
      </c>
      <c r="F2" s="102" t="s">
        <v>2</v>
      </c>
      <c r="G2" s="102" t="s">
        <v>22</v>
      </c>
      <c r="H2" s="104" t="s">
        <v>19</v>
      </c>
      <c r="I2" s="105" t="s">
        <v>20</v>
      </c>
      <c r="J2" s="106" t="s">
        <v>13</v>
      </c>
      <c r="K2" s="107" t="s">
        <v>16</v>
      </c>
    </row>
    <row r="3" spans="1:11" ht="13.5" thickBot="1">
      <c r="A3" s="101" t="s">
        <v>3</v>
      </c>
      <c r="B3" s="13" t="s">
        <v>4</v>
      </c>
      <c r="C3" s="102" t="s">
        <v>5</v>
      </c>
      <c r="D3" s="102" t="s">
        <v>6</v>
      </c>
      <c r="E3" s="102" t="s">
        <v>7</v>
      </c>
      <c r="F3" s="102" t="s">
        <v>8</v>
      </c>
      <c r="G3" s="102" t="s">
        <v>9</v>
      </c>
      <c r="H3" s="102" t="s">
        <v>10</v>
      </c>
      <c r="I3" s="102" t="s">
        <v>23</v>
      </c>
      <c r="J3" s="102" t="s">
        <v>11</v>
      </c>
      <c r="K3" s="102" t="s">
        <v>24</v>
      </c>
    </row>
    <row r="4" spans="1:11" s="5" customFormat="1" ht="15.75" thickBot="1">
      <c r="A4" s="162" t="s">
        <v>27</v>
      </c>
      <c r="B4" s="163"/>
      <c r="C4" s="164"/>
      <c r="D4" s="108" t="s">
        <v>12</v>
      </c>
      <c r="E4" s="109">
        <v>3688.2066</v>
      </c>
      <c r="F4" s="110"/>
      <c r="G4" s="110"/>
      <c r="H4" s="110"/>
      <c r="I4" s="111"/>
      <c r="J4" s="112">
        <v>293248340.04000014</v>
      </c>
      <c r="K4" s="113" t="s">
        <v>12</v>
      </c>
    </row>
    <row r="5" spans="1:11" s="4" customFormat="1" ht="27" customHeight="1">
      <c r="A5" s="168" t="s">
        <v>29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1" s="1" customFormat="1" ht="12.75">
      <c r="A6" s="171" t="s">
        <v>17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</row>
    <row r="7" spans="1:11" s="1" customFormat="1" ht="24">
      <c r="A7" s="149">
        <v>1</v>
      </c>
      <c r="B7" s="151" t="s">
        <v>52</v>
      </c>
      <c r="C7" s="139" t="s">
        <v>53</v>
      </c>
      <c r="D7" s="152" t="s">
        <v>54</v>
      </c>
      <c r="E7" s="153">
        <v>0.2243</v>
      </c>
      <c r="F7" s="139" t="s">
        <v>55</v>
      </c>
      <c r="G7" s="139" t="s">
        <v>56</v>
      </c>
      <c r="H7" s="139" t="s">
        <v>57</v>
      </c>
      <c r="I7" s="150"/>
      <c r="J7" s="154">
        <v>149559.11</v>
      </c>
      <c r="K7" s="34" t="s">
        <v>431</v>
      </c>
    </row>
    <row r="8" spans="1:11" s="1" customFormat="1" ht="12.75">
      <c r="A8" s="171" t="s">
        <v>18</v>
      </c>
      <c r="B8" s="172"/>
      <c r="C8" s="172"/>
      <c r="D8" s="172"/>
      <c r="E8" s="172"/>
      <c r="F8" s="172"/>
      <c r="G8" s="172"/>
      <c r="H8" s="172"/>
      <c r="I8" s="172"/>
      <c r="J8" s="172"/>
      <c r="K8" s="173"/>
    </row>
    <row r="9" spans="1:11" s="1" customFormat="1" ht="12.75">
      <c r="A9" s="35"/>
      <c r="B9" s="36"/>
      <c r="C9" s="15"/>
      <c r="D9" s="18"/>
      <c r="E9" s="37"/>
      <c r="F9" s="18"/>
      <c r="G9" s="30"/>
      <c r="H9" s="31"/>
      <c r="I9" s="32"/>
      <c r="J9" s="38"/>
      <c r="K9" s="34"/>
    </row>
    <row r="10" spans="1:11" s="3" customFormat="1" ht="12.75">
      <c r="A10" s="171" t="s">
        <v>25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3"/>
    </row>
    <row r="11" spans="1:11" s="42" customFormat="1" ht="35.25" customHeight="1">
      <c r="A11" s="25">
        <v>1</v>
      </c>
      <c r="B11" s="39" t="s">
        <v>60</v>
      </c>
      <c r="C11" s="40" t="s">
        <v>59</v>
      </c>
      <c r="D11" s="18" t="s">
        <v>58</v>
      </c>
      <c r="E11" s="29">
        <v>0</v>
      </c>
      <c r="F11" s="18" t="s">
        <v>61</v>
      </c>
      <c r="G11" s="27" t="s">
        <v>62</v>
      </c>
      <c r="H11" s="41" t="s">
        <v>63</v>
      </c>
      <c r="I11" s="32">
        <v>125000</v>
      </c>
      <c r="J11" s="38">
        <v>0</v>
      </c>
      <c r="K11" s="34" t="s">
        <v>64</v>
      </c>
    </row>
    <row r="12" spans="1:11" s="42" customFormat="1" ht="31.5" customHeight="1">
      <c r="A12" s="25">
        <v>2</v>
      </c>
      <c r="B12" s="39" t="s">
        <v>96</v>
      </c>
      <c r="C12" s="43" t="s">
        <v>95</v>
      </c>
      <c r="D12" s="18" t="s">
        <v>94</v>
      </c>
      <c r="E12" s="29">
        <v>0</v>
      </c>
      <c r="F12" s="18" t="s">
        <v>93</v>
      </c>
      <c r="G12" s="27" t="s">
        <v>97</v>
      </c>
      <c r="H12" s="41" t="s">
        <v>98</v>
      </c>
      <c r="I12" s="32"/>
      <c r="J12" s="38">
        <v>0</v>
      </c>
      <c r="K12" s="34" t="s">
        <v>99</v>
      </c>
    </row>
    <row r="13" spans="1:11" s="42" customFormat="1" ht="61.5" customHeight="1">
      <c r="A13" s="25">
        <v>3</v>
      </c>
      <c r="B13" s="39" t="s">
        <v>109</v>
      </c>
      <c r="C13" s="43" t="s">
        <v>108</v>
      </c>
      <c r="D13" s="18" t="s">
        <v>107</v>
      </c>
      <c r="E13" s="29">
        <v>0</v>
      </c>
      <c r="F13" s="18" t="s">
        <v>106</v>
      </c>
      <c r="G13" s="27" t="s">
        <v>110</v>
      </c>
      <c r="H13" s="41" t="s">
        <v>111</v>
      </c>
      <c r="I13" s="32"/>
      <c r="J13" s="38">
        <v>0</v>
      </c>
      <c r="K13" s="131" t="s">
        <v>112</v>
      </c>
    </row>
    <row r="14" spans="1:11" s="2" customFormat="1" ht="15.75" thickBot="1">
      <c r="A14" s="162" t="s">
        <v>30</v>
      </c>
      <c r="B14" s="163"/>
      <c r="C14" s="164"/>
      <c r="D14" s="108"/>
      <c r="E14" s="114">
        <f>SUM(E4)+SUM(E7:E7)-SUM(E9:E9)</f>
        <v>3688.4309</v>
      </c>
      <c r="F14" s="114"/>
      <c r="G14" s="114"/>
      <c r="H14" s="114"/>
      <c r="I14" s="114"/>
      <c r="J14" s="115">
        <f>SUM(J4)+SUM(J7:J7)-SUM(J9:J9)</f>
        <v>293397899.15000015</v>
      </c>
      <c r="K14" s="113"/>
    </row>
    <row r="15" spans="1:11" s="4" customFormat="1" ht="28.5" customHeight="1">
      <c r="A15" s="168" t="s">
        <v>31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70"/>
    </row>
    <row r="16" spans="1:11" s="1" customFormat="1" ht="12.75">
      <c r="A16" s="171" t="s">
        <v>17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3"/>
    </row>
    <row r="17" spans="1:11" s="1" customFormat="1" ht="36">
      <c r="A17" s="149">
        <v>1</v>
      </c>
      <c r="B17" s="151" t="s">
        <v>85</v>
      </c>
      <c r="C17" s="139" t="s">
        <v>59</v>
      </c>
      <c r="D17" s="152" t="s">
        <v>86</v>
      </c>
      <c r="E17" s="141">
        <v>0</v>
      </c>
      <c r="F17" s="139" t="s">
        <v>87</v>
      </c>
      <c r="G17" s="139" t="s">
        <v>88</v>
      </c>
      <c r="H17" s="139" t="s">
        <v>84</v>
      </c>
      <c r="I17" s="150"/>
      <c r="J17" s="154">
        <v>9469.8</v>
      </c>
      <c r="K17" s="34" t="s">
        <v>92</v>
      </c>
    </row>
    <row r="18" spans="1:11" s="1" customFormat="1" ht="36">
      <c r="A18" s="25">
        <v>2</v>
      </c>
      <c r="B18" s="27" t="s">
        <v>85</v>
      </c>
      <c r="C18" s="27" t="s">
        <v>59</v>
      </c>
      <c r="D18" s="27" t="s">
        <v>89</v>
      </c>
      <c r="E18" s="29">
        <v>0.0908</v>
      </c>
      <c r="F18" s="27" t="s">
        <v>90</v>
      </c>
      <c r="G18" s="27" t="s">
        <v>88</v>
      </c>
      <c r="H18" s="27" t="s">
        <v>84</v>
      </c>
      <c r="I18" s="32"/>
      <c r="J18" s="38">
        <v>20554.63</v>
      </c>
      <c r="K18" s="34" t="s">
        <v>91</v>
      </c>
    </row>
    <row r="19" spans="1:11" s="1" customFormat="1" ht="12.75">
      <c r="A19" s="171" t="s">
        <v>18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3"/>
    </row>
    <row r="20" spans="1:11" s="1" customFormat="1" ht="24">
      <c r="A20" s="68">
        <v>1</v>
      </c>
      <c r="B20" s="18" t="s">
        <v>68</v>
      </c>
      <c r="C20" s="91" t="s">
        <v>59</v>
      </c>
      <c r="D20" s="18" t="s">
        <v>65</v>
      </c>
      <c r="E20" s="77">
        <v>0.0123</v>
      </c>
      <c r="F20" s="18" t="s">
        <v>67</v>
      </c>
      <c r="G20" s="18" t="s">
        <v>69</v>
      </c>
      <c r="H20" s="18" t="s">
        <v>70</v>
      </c>
      <c r="I20" s="32"/>
      <c r="J20" s="38">
        <v>18.36</v>
      </c>
      <c r="K20" s="34" t="s">
        <v>71</v>
      </c>
    </row>
    <row r="21" spans="1:11" s="1" customFormat="1" ht="24">
      <c r="A21" s="68">
        <v>2</v>
      </c>
      <c r="B21" s="18" t="s">
        <v>68</v>
      </c>
      <c r="C21" s="91" t="s">
        <v>59</v>
      </c>
      <c r="D21" s="18" t="s">
        <v>66</v>
      </c>
      <c r="E21" s="77">
        <v>0.048</v>
      </c>
      <c r="F21" s="18" t="s">
        <v>67</v>
      </c>
      <c r="G21" s="18" t="s">
        <v>69</v>
      </c>
      <c r="H21" s="18" t="s">
        <v>70</v>
      </c>
      <c r="I21" s="32"/>
      <c r="J21" s="38">
        <v>71.65</v>
      </c>
      <c r="K21" s="34" t="s">
        <v>71</v>
      </c>
    </row>
    <row r="22" spans="1:11" s="1" customFormat="1" ht="36">
      <c r="A22" s="68">
        <v>3</v>
      </c>
      <c r="B22" s="18" t="s">
        <v>74</v>
      </c>
      <c r="C22" s="91" t="s">
        <v>73</v>
      </c>
      <c r="D22" s="18" t="s">
        <v>72</v>
      </c>
      <c r="E22" s="77">
        <v>0.0116</v>
      </c>
      <c r="F22" s="18" t="s">
        <v>67</v>
      </c>
      <c r="G22" s="18" t="s">
        <v>69</v>
      </c>
      <c r="H22" s="18" t="s">
        <v>70</v>
      </c>
      <c r="I22" s="32"/>
      <c r="J22" s="38">
        <v>17.31</v>
      </c>
      <c r="K22" s="34" t="s">
        <v>71</v>
      </c>
    </row>
    <row r="23" spans="1:11" s="1" customFormat="1" ht="24">
      <c r="A23" s="68">
        <v>4</v>
      </c>
      <c r="B23" s="18" t="s">
        <v>77</v>
      </c>
      <c r="C23" s="91" t="s">
        <v>59</v>
      </c>
      <c r="D23" s="18" t="s">
        <v>75</v>
      </c>
      <c r="E23" s="77">
        <v>0.4939</v>
      </c>
      <c r="F23" s="18" t="s">
        <v>76</v>
      </c>
      <c r="G23" s="18" t="s">
        <v>78</v>
      </c>
      <c r="H23" s="18" t="s">
        <v>79</v>
      </c>
      <c r="I23" s="32">
        <v>50000</v>
      </c>
      <c r="J23" s="38">
        <v>2675.53</v>
      </c>
      <c r="K23" s="34" t="s">
        <v>80</v>
      </c>
    </row>
    <row r="24" spans="1:11" s="1" customFormat="1" ht="24">
      <c r="A24" s="68">
        <v>5</v>
      </c>
      <c r="B24" s="18" t="s">
        <v>77</v>
      </c>
      <c r="C24" s="91" t="s">
        <v>59</v>
      </c>
      <c r="D24" s="18" t="s">
        <v>81</v>
      </c>
      <c r="E24" s="77">
        <v>0.3223</v>
      </c>
      <c r="F24" s="18" t="s">
        <v>82</v>
      </c>
      <c r="G24" s="18" t="s">
        <v>78</v>
      </c>
      <c r="H24" s="18" t="s">
        <v>79</v>
      </c>
      <c r="I24" s="32"/>
      <c r="J24" s="38">
        <v>19499.85</v>
      </c>
      <c r="K24" s="34" t="s">
        <v>71</v>
      </c>
    </row>
    <row r="25" spans="1:11" s="1" customFormat="1" ht="27" customHeight="1">
      <c r="A25" s="149">
        <v>6</v>
      </c>
      <c r="B25" s="151" t="s">
        <v>52</v>
      </c>
      <c r="C25" s="139" t="s">
        <v>59</v>
      </c>
      <c r="D25" s="152" t="s">
        <v>54</v>
      </c>
      <c r="E25" s="141">
        <v>0.2243</v>
      </c>
      <c r="F25" s="139" t="s">
        <v>55</v>
      </c>
      <c r="G25" s="139" t="s">
        <v>83</v>
      </c>
      <c r="H25" s="139" t="s">
        <v>84</v>
      </c>
      <c r="I25" s="150"/>
      <c r="J25" s="154">
        <v>149559.11</v>
      </c>
      <c r="K25" s="34" t="s">
        <v>137</v>
      </c>
    </row>
    <row r="26" spans="1:11" s="3" customFormat="1" ht="12.75">
      <c r="A26" s="171" t="s">
        <v>25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3"/>
    </row>
    <row r="27" spans="1:11" s="42" customFormat="1" ht="29.25" customHeight="1">
      <c r="A27" s="35">
        <v>1</v>
      </c>
      <c r="B27" s="14" t="s">
        <v>103</v>
      </c>
      <c r="C27" s="15" t="s">
        <v>102</v>
      </c>
      <c r="D27" s="16" t="s">
        <v>101</v>
      </c>
      <c r="E27" s="44">
        <v>0</v>
      </c>
      <c r="F27" s="27" t="s">
        <v>100</v>
      </c>
      <c r="G27" s="27" t="s">
        <v>104</v>
      </c>
      <c r="H27" s="27" t="s">
        <v>98</v>
      </c>
      <c r="I27" s="32"/>
      <c r="J27" s="38">
        <v>0</v>
      </c>
      <c r="K27" s="34" t="s">
        <v>105</v>
      </c>
    </row>
    <row r="28" spans="1:11" s="2" customFormat="1" ht="15.75" thickBot="1">
      <c r="A28" s="162" t="s">
        <v>32</v>
      </c>
      <c r="B28" s="163"/>
      <c r="C28" s="164"/>
      <c r="D28" s="108"/>
      <c r="E28" s="114">
        <f>SUM(E14)+SUM(E17:E18)-SUM(E20:E25)</f>
        <v>3687.4093</v>
      </c>
      <c r="F28" s="114"/>
      <c r="G28" s="114"/>
      <c r="H28" s="114"/>
      <c r="I28" s="114"/>
      <c r="J28" s="115">
        <f>SUM(J14)+SUM(J17:J18)-SUM(J20:J25)</f>
        <v>293256081.77000016</v>
      </c>
      <c r="K28" s="116"/>
    </row>
    <row r="29" spans="1:11" s="4" customFormat="1" ht="30.75" customHeight="1">
      <c r="A29" s="168" t="s">
        <v>33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s="1" customFormat="1" ht="12.75">
      <c r="A30" s="180" t="s">
        <v>17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5"/>
    </row>
    <row r="31" spans="1:11" s="47" customFormat="1" ht="12">
      <c r="A31" s="35"/>
      <c r="B31" s="28"/>
      <c r="C31" s="27"/>
      <c r="D31" s="28"/>
      <c r="E31" s="29"/>
      <c r="F31" s="45"/>
      <c r="G31" s="22"/>
      <c r="H31" s="27"/>
      <c r="I31" s="32"/>
      <c r="J31" s="38"/>
      <c r="K31" s="46"/>
    </row>
    <row r="32" spans="1:11" s="1" customFormat="1" ht="12.75">
      <c r="A32" s="180" t="s">
        <v>18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5"/>
    </row>
    <row r="33" spans="1:11" s="47" customFormat="1" ht="12">
      <c r="A33" s="48"/>
      <c r="B33" s="14"/>
      <c r="C33" s="15"/>
      <c r="D33" s="16"/>
      <c r="E33" s="49"/>
      <c r="F33" s="16"/>
      <c r="G33" s="50"/>
      <c r="H33" s="51"/>
      <c r="I33" s="52"/>
      <c r="J33" s="19"/>
      <c r="K33" s="53"/>
    </row>
    <row r="34" spans="1:11" s="3" customFormat="1" ht="12.75">
      <c r="A34" s="171" t="s">
        <v>25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3"/>
    </row>
    <row r="35" spans="1:11" s="42" customFormat="1" ht="24">
      <c r="A35" s="25">
        <v>1</v>
      </c>
      <c r="B35" s="55" t="s">
        <v>114</v>
      </c>
      <c r="C35" s="56" t="s">
        <v>113</v>
      </c>
      <c r="D35" s="28" t="s">
        <v>116</v>
      </c>
      <c r="E35" s="57">
        <v>0</v>
      </c>
      <c r="F35" s="45" t="s">
        <v>115</v>
      </c>
      <c r="G35" s="58" t="s">
        <v>119</v>
      </c>
      <c r="H35" s="59" t="s">
        <v>117</v>
      </c>
      <c r="I35" s="60"/>
      <c r="J35" s="33">
        <v>0</v>
      </c>
      <c r="K35" s="61" t="s">
        <v>118</v>
      </c>
    </row>
    <row r="36" spans="1:11" s="42" customFormat="1" ht="24">
      <c r="A36" s="25">
        <v>2</v>
      </c>
      <c r="B36" s="55" t="s">
        <v>123</v>
      </c>
      <c r="C36" s="56" t="s">
        <v>122</v>
      </c>
      <c r="D36" s="28" t="s">
        <v>120</v>
      </c>
      <c r="E36" s="57">
        <v>0</v>
      </c>
      <c r="F36" s="45" t="s">
        <v>121</v>
      </c>
      <c r="G36" s="58" t="s">
        <v>124</v>
      </c>
      <c r="H36" s="59" t="s">
        <v>125</v>
      </c>
      <c r="I36" s="60"/>
      <c r="J36" s="33">
        <v>0</v>
      </c>
      <c r="K36" s="61" t="s">
        <v>126</v>
      </c>
    </row>
    <row r="37" spans="1:11" s="42" customFormat="1" ht="36">
      <c r="A37" s="25">
        <v>3</v>
      </c>
      <c r="B37" s="55" t="s">
        <v>155</v>
      </c>
      <c r="C37" s="56" t="s">
        <v>113</v>
      </c>
      <c r="D37" s="28" t="s">
        <v>157</v>
      </c>
      <c r="E37" s="57">
        <v>0</v>
      </c>
      <c r="F37" s="45" t="s">
        <v>154</v>
      </c>
      <c r="G37" s="58" t="s">
        <v>156</v>
      </c>
      <c r="H37" s="59" t="s">
        <v>136</v>
      </c>
      <c r="I37" s="60"/>
      <c r="J37" s="33">
        <v>0</v>
      </c>
      <c r="K37" s="61" t="s">
        <v>158</v>
      </c>
    </row>
    <row r="38" spans="1:11" s="2" customFormat="1" ht="15.75" thickBot="1">
      <c r="A38" s="162" t="s">
        <v>34</v>
      </c>
      <c r="B38" s="163"/>
      <c r="C38" s="164"/>
      <c r="D38" s="108"/>
      <c r="E38" s="114">
        <f>SUM(E28)+SUM(E31:E31)-SUM(E33:E33)</f>
        <v>3687.4093</v>
      </c>
      <c r="F38" s="114"/>
      <c r="G38" s="114"/>
      <c r="H38" s="114"/>
      <c r="I38" s="114"/>
      <c r="J38" s="115">
        <f>SUM(J28)+SUM(J31:J31)-SUM(J33:J33)</f>
        <v>293256081.77000016</v>
      </c>
      <c r="K38" s="116"/>
    </row>
    <row r="39" spans="1:11" s="4" customFormat="1" ht="25.5" customHeight="1">
      <c r="A39" s="177" t="s">
        <v>35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9"/>
    </row>
    <row r="40" spans="1:11" s="1" customFormat="1" ht="25.5" customHeight="1">
      <c r="A40" s="180" t="s">
        <v>17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5"/>
    </row>
    <row r="41" spans="1:11" s="1" customFormat="1" ht="36.75" customHeight="1">
      <c r="A41" s="35">
        <v>4</v>
      </c>
      <c r="B41" s="39" t="s">
        <v>147</v>
      </c>
      <c r="C41" s="56" t="s">
        <v>139</v>
      </c>
      <c r="D41" s="75" t="s">
        <v>144</v>
      </c>
      <c r="E41" s="76">
        <v>0.4675</v>
      </c>
      <c r="F41" s="30" t="s">
        <v>143</v>
      </c>
      <c r="G41" s="71" t="s">
        <v>153</v>
      </c>
      <c r="H41" s="27" t="s">
        <v>149</v>
      </c>
      <c r="I41" s="32"/>
      <c r="J41" s="33">
        <v>14024.94</v>
      </c>
      <c r="K41" s="34" t="s">
        <v>152</v>
      </c>
    </row>
    <row r="42" spans="1:11" s="47" customFormat="1" ht="36.75" customHeight="1">
      <c r="A42" s="35">
        <v>5</v>
      </c>
      <c r="B42" s="39" t="s">
        <v>147</v>
      </c>
      <c r="C42" s="56" t="s">
        <v>139</v>
      </c>
      <c r="D42" s="75" t="s">
        <v>145</v>
      </c>
      <c r="E42" s="76">
        <v>0.4037</v>
      </c>
      <c r="F42" s="30" t="s">
        <v>151</v>
      </c>
      <c r="G42" s="71" t="s">
        <v>153</v>
      </c>
      <c r="H42" s="27" t="s">
        <v>149</v>
      </c>
      <c r="I42" s="32"/>
      <c r="J42" s="33">
        <v>12110.95</v>
      </c>
      <c r="K42" s="34" t="s">
        <v>152</v>
      </c>
    </row>
    <row r="43" spans="1:11" s="1" customFormat="1" ht="12.75">
      <c r="A43" s="180" t="s">
        <v>18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5"/>
    </row>
    <row r="44" spans="1:11" s="1" customFormat="1" ht="24">
      <c r="A44" s="35">
        <v>1</v>
      </c>
      <c r="B44" s="39" t="s">
        <v>129</v>
      </c>
      <c r="C44" s="15" t="s">
        <v>59</v>
      </c>
      <c r="D44" s="18" t="s">
        <v>128</v>
      </c>
      <c r="E44" s="54">
        <v>0.1089</v>
      </c>
      <c r="F44" s="30" t="s">
        <v>127</v>
      </c>
      <c r="G44" s="71" t="s">
        <v>130</v>
      </c>
      <c r="H44" s="71" t="s">
        <v>131</v>
      </c>
      <c r="I44" s="32">
        <v>2010000</v>
      </c>
      <c r="J44" s="19">
        <v>111840.3</v>
      </c>
      <c r="K44" s="86" t="s">
        <v>80</v>
      </c>
    </row>
    <row r="45" spans="1:11" s="1" customFormat="1" ht="36">
      <c r="A45" s="35">
        <v>2</v>
      </c>
      <c r="B45" s="39" t="s">
        <v>133</v>
      </c>
      <c r="C45" s="15" t="s">
        <v>59</v>
      </c>
      <c r="D45" s="18" t="s">
        <v>134</v>
      </c>
      <c r="E45" s="54">
        <v>0.192</v>
      </c>
      <c r="F45" s="30" t="s">
        <v>132</v>
      </c>
      <c r="G45" s="71" t="s">
        <v>135</v>
      </c>
      <c r="H45" s="71" t="s">
        <v>136</v>
      </c>
      <c r="I45" s="32">
        <v>120000</v>
      </c>
      <c r="J45" s="19">
        <v>7500</v>
      </c>
      <c r="K45" s="86" t="s">
        <v>80</v>
      </c>
    </row>
    <row r="46" spans="1:11" s="1" customFormat="1" ht="36">
      <c r="A46" s="35">
        <v>3</v>
      </c>
      <c r="B46" s="39" t="s">
        <v>138</v>
      </c>
      <c r="C46" s="15" t="s">
        <v>139</v>
      </c>
      <c r="D46" s="18" t="s">
        <v>141</v>
      </c>
      <c r="E46" s="54">
        <v>0.0873</v>
      </c>
      <c r="F46" s="30" t="s">
        <v>142</v>
      </c>
      <c r="G46" s="71" t="s">
        <v>140</v>
      </c>
      <c r="H46" s="71" t="s">
        <v>136</v>
      </c>
      <c r="I46" s="32">
        <v>15150</v>
      </c>
      <c r="J46" s="19">
        <v>2364.09</v>
      </c>
      <c r="K46" s="86" t="s">
        <v>80</v>
      </c>
    </row>
    <row r="47" spans="1:11" s="1" customFormat="1" ht="24">
      <c r="A47" s="35">
        <v>4</v>
      </c>
      <c r="B47" s="39" t="s">
        <v>147</v>
      </c>
      <c r="C47" s="15" t="s">
        <v>146</v>
      </c>
      <c r="D47" s="18" t="s">
        <v>144</v>
      </c>
      <c r="E47" s="54">
        <v>0.4675</v>
      </c>
      <c r="F47" s="30" t="s">
        <v>143</v>
      </c>
      <c r="G47" s="71" t="s">
        <v>148</v>
      </c>
      <c r="H47" s="71" t="s">
        <v>149</v>
      </c>
      <c r="I47" s="32"/>
      <c r="J47" s="19">
        <v>14024.94</v>
      </c>
      <c r="K47" s="86" t="s">
        <v>150</v>
      </c>
    </row>
    <row r="48" spans="1:11" s="1" customFormat="1" ht="24">
      <c r="A48" s="35">
        <v>5</v>
      </c>
      <c r="B48" s="39" t="s">
        <v>147</v>
      </c>
      <c r="C48" s="15" t="s">
        <v>146</v>
      </c>
      <c r="D48" s="18" t="s">
        <v>145</v>
      </c>
      <c r="E48" s="54">
        <v>0.4037</v>
      </c>
      <c r="F48" s="30" t="s">
        <v>151</v>
      </c>
      <c r="G48" s="71" t="s">
        <v>148</v>
      </c>
      <c r="H48" s="71" t="s">
        <v>149</v>
      </c>
      <c r="I48" s="32"/>
      <c r="J48" s="19">
        <v>12110.95</v>
      </c>
      <c r="K48" s="86" t="s">
        <v>150</v>
      </c>
    </row>
    <row r="49" spans="1:11" s="3" customFormat="1" ht="12.75">
      <c r="A49" s="171" t="s">
        <v>25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3"/>
    </row>
    <row r="50" spans="1:11" s="42" customFormat="1" ht="26.25" customHeight="1">
      <c r="A50" s="35">
        <v>1</v>
      </c>
      <c r="B50" s="39" t="s">
        <v>155</v>
      </c>
      <c r="C50" s="56" t="s">
        <v>176</v>
      </c>
      <c r="D50" s="18" t="s">
        <v>177</v>
      </c>
      <c r="E50" s="77">
        <v>0</v>
      </c>
      <c r="F50" s="18" t="s">
        <v>154</v>
      </c>
      <c r="G50" s="27" t="s">
        <v>178</v>
      </c>
      <c r="H50" s="27" t="s">
        <v>179</v>
      </c>
      <c r="I50" s="78"/>
      <c r="J50" s="79">
        <v>0</v>
      </c>
      <c r="K50" s="34" t="s">
        <v>180</v>
      </c>
    </row>
    <row r="51" spans="1:11" s="2" customFormat="1" ht="15.75" thickBot="1">
      <c r="A51" s="162" t="s">
        <v>36</v>
      </c>
      <c r="B51" s="163"/>
      <c r="C51" s="164"/>
      <c r="D51" s="108"/>
      <c r="E51" s="114">
        <f>SUM(E38)+SUM(E41:E42)-SUM(E44:E48)-SUM(E50:E50)</f>
        <v>3687.0211</v>
      </c>
      <c r="F51" s="114"/>
      <c r="G51" s="114"/>
      <c r="H51" s="114"/>
      <c r="I51" s="114"/>
      <c r="J51" s="115">
        <f>SUM(J38)+SUM(J41:J42)-SUM(J44:J48)-SUM(J50:J50)</f>
        <v>293134377.3800002</v>
      </c>
      <c r="K51" s="113"/>
    </row>
    <row r="52" spans="1:11" s="4" customFormat="1" ht="30" customHeight="1">
      <c r="A52" s="177" t="s">
        <v>37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9"/>
    </row>
    <row r="53" spans="1:11" s="1" customFormat="1" ht="12.75">
      <c r="A53" s="180" t="s">
        <v>17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5"/>
    </row>
    <row r="54" spans="1:11" s="47" customFormat="1" ht="48">
      <c r="A54" s="143">
        <v>1</v>
      </c>
      <c r="B54" s="144" t="s">
        <v>159</v>
      </c>
      <c r="C54" s="145" t="s">
        <v>168</v>
      </c>
      <c r="D54" s="134" t="s">
        <v>160</v>
      </c>
      <c r="E54" s="135">
        <v>0.23</v>
      </c>
      <c r="F54" s="132" t="s">
        <v>161</v>
      </c>
      <c r="G54" s="136" t="s">
        <v>162</v>
      </c>
      <c r="H54" s="146" t="s">
        <v>163</v>
      </c>
      <c r="I54" s="147"/>
      <c r="J54" s="148">
        <v>5190.23</v>
      </c>
      <c r="K54" s="137" t="s">
        <v>169</v>
      </c>
    </row>
    <row r="55" spans="1:11" s="47" customFormat="1" ht="24">
      <c r="A55" s="143">
        <v>2</v>
      </c>
      <c r="B55" s="144" t="s">
        <v>159</v>
      </c>
      <c r="C55" s="145" t="s">
        <v>168</v>
      </c>
      <c r="D55" s="134" t="s">
        <v>164</v>
      </c>
      <c r="E55" s="135">
        <v>13.32</v>
      </c>
      <c r="F55" s="132" t="s">
        <v>161</v>
      </c>
      <c r="G55" s="136" t="s">
        <v>162</v>
      </c>
      <c r="H55" s="146" t="s">
        <v>163</v>
      </c>
      <c r="I55" s="147"/>
      <c r="J55" s="148">
        <v>300581.77</v>
      </c>
      <c r="K55" s="137" t="s">
        <v>166</v>
      </c>
    </row>
    <row r="56" spans="1:11" s="1" customFormat="1" ht="12.75">
      <c r="A56" s="180" t="s">
        <v>18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5"/>
    </row>
    <row r="57" spans="1:11" s="47" customFormat="1" ht="24" customHeight="1">
      <c r="A57" s="149">
        <v>1</v>
      </c>
      <c r="B57" s="138" t="s">
        <v>159</v>
      </c>
      <c r="C57" s="139" t="s">
        <v>168</v>
      </c>
      <c r="D57" s="140" t="s">
        <v>165</v>
      </c>
      <c r="E57" s="141">
        <v>13.55</v>
      </c>
      <c r="F57" s="133" t="s">
        <v>161</v>
      </c>
      <c r="G57" s="139" t="s">
        <v>162</v>
      </c>
      <c r="H57" s="139" t="s">
        <v>163</v>
      </c>
      <c r="I57" s="150"/>
      <c r="J57" s="142">
        <v>305772</v>
      </c>
      <c r="K57" s="65" t="s">
        <v>167</v>
      </c>
    </row>
    <row r="58" spans="1:11" s="47" customFormat="1" ht="35.25" customHeight="1">
      <c r="A58" s="46">
        <v>2</v>
      </c>
      <c r="B58" s="39" t="s">
        <v>172</v>
      </c>
      <c r="C58" s="56" t="s">
        <v>146</v>
      </c>
      <c r="D58" s="18" t="s">
        <v>171</v>
      </c>
      <c r="E58" s="54">
        <v>0.1017</v>
      </c>
      <c r="F58" s="30" t="s">
        <v>170</v>
      </c>
      <c r="G58" s="63" t="s">
        <v>173</v>
      </c>
      <c r="H58" s="80" t="s">
        <v>174</v>
      </c>
      <c r="I58" s="81"/>
      <c r="J58" s="64">
        <v>111646.96</v>
      </c>
      <c r="K58" s="65" t="s">
        <v>175</v>
      </c>
    </row>
    <row r="59" spans="1:11" s="3" customFormat="1" ht="12.75">
      <c r="A59" s="180" t="s">
        <v>25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5"/>
    </row>
    <row r="60" spans="1:11" s="3" customFormat="1" ht="36">
      <c r="A60" s="73">
        <v>1</v>
      </c>
      <c r="B60" s="93" t="s">
        <v>96</v>
      </c>
      <c r="C60" s="15" t="s">
        <v>95</v>
      </c>
      <c r="D60" s="16" t="s">
        <v>94</v>
      </c>
      <c r="E60" s="17">
        <v>0</v>
      </c>
      <c r="F60" s="50" t="s">
        <v>93</v>
      </c>
      <c r="G60" s="117" t="s">
        <v>181</v>
      </c>
      <c r="H60" s="51" t="s">
        <v>182</v>
      </c>
      <c r="I60" s="81"/>
      <c r="J60" s="33">
        <v>0</v>
      </c>
      <c r="K60" s="96" t="s">
        <v>183</v>
      </c>
    </row>
    <row r="61" spans="1:11" s="3" customFormat="1" ht="24">
      <c r="A61" s="73">
        <v>2</v>
      </c>
      <c r="B61" s="93" t="s">
        <v>195</v>
      </c>
      <c r="C61" s="15" t="s">
        <v>59</v>
      </c>
      <c r="D61" s="16" t="s">
        <v>196</v>
      </c>
      <c r="E61" s="17">
        <v>0</v>
      </c>
      <c r="F61" s="50" t="s">
        <v>194</v>
      </c>
      <c r="G61" s="117" t="s">
        <v>197</v>
      </c>
      <c r="H61" s="51" t="s">
        <v>163</v>
      </c>
      <c r="I61" s="81"/>
      <c r="J61" s="33">
        <v>0</v>
      </c>
      <c r="K61" s="96" t="s">
        <v>198</v>
      </c>
    </row>
    <row r="62" spans="1:11" s="2" customFormat="1" ht="15.75" thickBot="1">
      <c r="A62" s="162" t="s">
        <v>38</v>
      </c>
      <c r="B62" s="163"/>
      <c r="C62" s="164"/>
      <c r="D62" s="108"/>
      <c r="E62" s="114">
        <f>SUM(E51)+SUM(E54:E55)-SUM(E57:E58)</f>
        <v>3686.9194</v>
      </c>
      <c r="F62" s="114"/>
      <c r="G62" s="114"/>
      <c r="H62" s="114"/>
      <c r="I62" s="114"/>
      <c r="J62" s="115">
        <f>SUM(J51)+SUM(J54:J55)-SUM(J57:J58)</f>
        <v>293022730.4200002</v>
      </c>
      <c r="K62" s="113"/>
    </row>
    <row r="63" spans="1:11" s="4" customFormat="1" ht="29.25" customHeight="1">
      <c r="A63" s="177" t="s">
        <v>39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9"/>
    </row>
    <row r="64" spans="1:11" s="1" customFormat="1" ht="12.75">
      <c r="A64" s="180" t="s">
        <v>17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5"/>
    </row>
    <row r="65" spans="1:11" s="1" customFormat="1" ht="12.75">
      <c r="A65" s="89"/>
      <c r="B65" s="62"/>
      <c r="C65" s="21"/>
      <c r="D65" s="22"/>
      <c r="E65" s="54"/>
      <c r="F65" s="24"/>
      <c r="G65" s="24"/>
      <c r="H65" s="118"/>
      <c r="I65" s="119"/>
      <c r="J65" s="120"/>
      <c r="K65" s="121"/>
    </row>
    <row r="66" spans="1:11" s="1" customFormat="1" ht="12.75">
      <c r="A66" s="180" t="s">
        <v>18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5"/>
    </row>
    <row r="67" spans="1:11" s="1" customFormat="1" ht="12.75">
      <c r="A67" s="82"/>
      <c r="B67" s="14"/>
      <c r="C67" s="15"/>
      <c r="D67" s="16"/>
      <c r="E67" s="17"/>
      <c r="F67" s="18"/>
      <c r="G67" s="83"/>
      <c r="H67" s="83"/>
      <c r="I67" s="81"/>
      <c r="J67" s="19"/>
      <c r="K67" s="84"/>
    </row>
    <row r="68" spans="1:11" s="3" customFormat="1" ht="12.75">
      <c r="A68" s="171" t="s">
        <v>25</v>
      </c>
      <c r="B68" s="172"/>
      <c r="C68" s="172"/>
      <c r="D68" s="186"/>
      <c r="E68" s="186"/>
      <c r="F68" s="186"/>
      <c r="G68" s="186"/>
      <c r="H68" s="186"/>
      <c r="I68" s="172"/>
      <c r="J68" s="172"/>
      <c r="K68" s="173"/>
    </row>
    <row r="69" spans="1:11" s="3" customFormat="1" ht="84">
      <c r="A69" s="25">
        <v>1</v>
      </c>
      <c r="B69" s="20" t="s">
        <v>96</v>
      </c>
      <c r="C69" s="21" t="s">
        <v>95</v>
      </c>
      <c r="D69" s="22" t="s">
        <v>94</v>
      </c>
      <c r="E69" s="23">
        <v>0</v>
      </c>
      <c r="F69" s="24" t="s">
        <v>93</v>
      </c>
      <c r="G69" s="18" t="s">
        <v>181</v>
      </c>
      <c r="H69" s="18" t="s">
        <v>182</v>
      </c>
      <c r="I69" s="85"/>
      <c r="J69" s="19">
        <v>0</v>
      </c>
      <c r="K69" s="86" t="s">
        <v>345</v>
      </c>
    </row>
    <row r="70" spans="1:11" s="3" customFormat="1" ht="36">
      <c r="A70" s="25">
        <v>2</v>
      </c>
      <c r="B70" s="20" t="s">
        <v>189</v>
      </c>
      <c r="C70" s="21" t="s">
        <v>59</v>
      </c>
      <c r="D70" s="22" t="s">
        <v>187</v>
      </c>
      <c r="E70" s="23">
        <v>0</v>
      </c>
      <c r="F70" s="24" t="s">
        <v>184</v>
      </c>
      <c r="G70" s="18" t="s">
        <v>185</v>
      </c>
      <c r="H70" s="18" t="s">
        <v>186</v>
      </c>
      <c r="I70" s="85"/>
      <c r="J70" s="19">
        <v>0</v>
      </c>
      <c r="K70" s="86" t="s">
        <v>188</v>
      </c>
    </row>
    <row r="71" spans="1:11" ht="63.75" customHeight="1">
      <c r="A71" s="35">
        <v>3</v>
      </c>
      <c r="B71" s="90" t="s">
        <v>155</v>
      </c>
      <c r="C71" s="56" t="s">
        <v>113</v>
      </c>
      <c r="D71" s="18" t="s">
        <v>190</v>
      </c>
      <c r="E71" s="29">
        <v>0</v>
      </c>
      <c r="F71" s="27" t="s">
        <v>154</v>
      </c>
      <c r="G71" s="27" t="s">
        <v>191</v>
      </c>
      <c r="H71" s="27" t="s">
        <v>192</v>
      </c>
      <c r="I71" s="32"/>
      <c r="J71" s="38">
        <v>0</v>
      </c>
      <c r="K71" s="34" t="s">
        <v>193</v>
      </c>
    </row>
    <row r="72" spans="1:11" s="2" customFormat="1" ht="15.75" thickBot="1">
      <c r="A72" s="162" t="s">
        <v>40</v>
      </c>
      <c r="B72" s="163"/>
      <c r="C72" s="164"/>
      <c r="D72" s="108"/>
      <c r="E72" s="114">
        <f>SUM(E62)+SUM(E65:E65)-SUM(E67:E67)</f>
        <v>3686.9194</v>
      </c>
      <c r="F72" s="114"/>
      <c r="G72" s="114"/>
      <c r="H72" s="114"/>
      <c r="I72" s="114"/>
      <c r="J72" s="115">
        <f>+SUM(J62)+SUM(J65:J65)-SUM(J67:J67)</f>
        <v>293022730.4200002</v>
      </c>
      <c r="K72" s="113"/>
    </row>
    <row r="73" spans="1:11" ht="32.25" customHeight="1">
      <c r="A73" s="168" t="s">
        <v>41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70"/>
    </row>
    <row r="74" spans="1:11" ht="12.75">
      <c r="A74" s="171" t="s">
        <v>17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3"/>
    </row>
    <row r="75" spans="1:11" ht="36">
      <c r="A75" s="35">
        <v>1</v>
      </c>
      <c r="B75" s="87" t="s">
        <v>205</v>
      </c>
      <c r="C75" s="56" t="s">
        <v>59</v>
      </c>
      <c r="D75" s="18" t="s">
        <v>200</v>
      </c>
      <c r="E75" s="77">
        <v>1.5541</v>
      </c>
      <c r="F75" s="30" t="s">
        <v>206</v>
      </c>
      <c r="G75" s="30" t="s">
        <v>207</v>
      </c>
      <c r="H75" s="18" t="s">
        <v>208</v>
      </c>
      <c r="I75" s="32"/>
      <c r="J75" s="38">
        <v>17851</v>
      </c>
      <c r="K75" s="88" t="s">
        <v>199</v>
      </c>
    </row>
    <row r="76" spans="1:11" ht="36">
      <c r="A76" s="35">
        <v>2</v>
      </c>
      <c r="B76" s="87" t="s">
        <v>205</v>
      </c>
      <c r="C76" s="56" t="s">
        <v>59</v>
      </c>
      <c r="D76" s="18" t="s">
        <v>201</v>
      </c>
      <c r="E76" s="77">
        <v>0.1735</v>
      </c>
      <c r="F76" s="30" t="s">
        <v>206</v>
      </c>
      <c r="G76" s="30" t="s">
        <v>207</v>
      </c>
      <c r="H76" s="18" t="s">
        <v>208</v>
      </c>
      <c r="I76" s="32"/>
      <c r="J76" s="38">
        <v>7650</v>
      </c>
      <c r="K76" s="88" t="s">
        <v>199</v>
      </c>
    </row>
    <row r="77" spans="1:11" ht="36">
      <c r="A77" s="35">
        <v>3</v>
      </c>
      <c r="B77" s="87" t="s">
        <v>205</v>
      </c>
      <c r="C77" s="56" t="s">
        <v>59</v>
      </c>
      <c r="D77" s="18" t="s">
        <v>202</v>
      </c>
      <c r="E77" s="77">
        <v>1.1382</v>
      </c>
      <c r="F77" s="30" t="s">
        <v>206</v>
      </c>
      <c r="G77" s="30" t="s">
        <v>207</v>
      </c>
      <c r="H77" s="18" t="s">
        <v>208</v>
      </c>
      <c r="I77" s="32"/>
      <c r="J77" s="38">
        <v>10281.64</v>
      </c>
      <c r="K77" s="88" t="s">
        <v>199</v>
      </c>
    </row>
    <row r="78" spans="1:11" ht="36">
      <c r="A78" s="35">
        <v>4</v>
      </c>
      <c r="B78" s="87" t="s">
        <v>159</v>
      </c>
      <c r="C78" s="56" t="s">
        <v>59</v>
      </c>
      <c r="D78" s="18" t="s">
        <v>203</v>
      </c>
      <c r="E78" s="77">
        <v>0.38</v>
      </c>
      <c r="F78" s="30" t="s">
        <v>161</v>
      </c>
      <c r="G78" s="30" t="s">
        <v>207</v>
      </c>
      <c r="H78" s="18" t="s">
        <v>208</v>
      </c>
      <c r="I78" s="32"/>
      <c r="J78" s="38">
        <v>17640</v>
      </c>
      <c r="K78" s="88" t="s">
        <v>199</v>
      </c>
    </row>
    <row r="79" spans="1:11" ht="36">
      <c r="A79" s="35">
        <v>5</v>
      </c>
      <c r="B79" s="87" t="s">
        <v>159</v>
      </c>
      <c r="C79" s="56" t="s">
        <v>59</v>
      </c>
      <c r="D79" s="18" t="s">
        <v>164</v>
      </c>
      <c r="E79" s="77">
        <v>13.32</v>
      </c>
      <c r="F79" s="30" t="s">
        <v>161</v>
      </c>
      <c r="G79" s="30" t="s">
        <v>207</v>
      </c>
      <c r="H79" s="18" t="s">
        <v>208</v>
      </c>
      <c r="I79" s="32"/>
      <c r="J79" s="38">
        <v>300581.77</v>
      </c>
      <c r="K79" s="88" t="s">
        <v>199</v>
      </c>
    </row>
    <row r="80" spans="1:11" ht="36">
      <c r="A80" s="35">
        <v>6</v>
      </c>
      <c r="B80" s="87" t="s">
        <v>159</v>
      </c>
      <c r="C80" s="56" t="s">
        <v>59</v>
      </c>
      <c r="D80" s="18" t="s">
        <v>204</v>
      </c>
      <c r="E80" s="77">
        <v>0.6861</v>
      </c>
      <c r="F80" s="30" t="s">
        <v>161</v>
      </c>
      <c r="G80" s="30" t="s">
        <v>207</v>
      </c>
      <c r="H80" s="18" t="s">
        <v>208</v>
      </c>
      <c r="I80" s="32"/>
      <c r="J80" s="38">
        <v>3197</v>
      </c>
      <c r="K80" s="88" t="s">
        <v>199</v>
      </c>
    </row>
    <row r="81" spans="1:11" s="66" customFormat="1" ht="12">
      <c r="A81" s="35"/>
      <c r="B81" s="87"/>
      <c r="C81" s="56"/>
      <c r="D81" s="18"/>
      <c r="E81" s="77"/>
      <c r="F81" s="30"/>
      <c r="G81" s="30"/>
      <c r="H81" s="18"/>
      <c r="I81" s="32"/>
      <c r="J81" s="38"/>
      <c r="K81" s="88"/>
    </row>
    <row r="82" spans="1:11" s="1" customFormat="1" ht="12.75">
      <c r="A82" s="180" t="s">
        <v>18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5"/>
    </row>
    <row r="83" spans="1:11" s="1" customFormat="1" ht="36">
      <c r="A83" s="35">
        <v>1</v>
      </c>
      <c r="B83" s="87" t="s">
        <v>205</v>
      </c>
      <c r="C83" s="56" t="s">
        <v>168</v>
      </c>
      <c r="D83" s="18" t="s">
        <v>200</v>
      </c>
      <c r="E83" s="77">
        <v>1.5541</v>
      </c>
      <c r="F83" s="30" t="s">
        <v>206</v>
      </c>
      <c r="G83" s="30" t="s">
        <v>207</v>
      </c>
      <c r="H83" s="18" t="s">
        <v>208</v>
      </c>
      <c r="I83" s="32"/>
      <c r="J83" s="38">
        <v>17851</v>
      </c>
      <c r="K83" s="88" t="s">
        <v>210</v>
      </c>
    </row>
    <row r="84" spans="1:11" s="1" customFormat="1" ht="36">
      <c r="A84" s="35">
        <v>2</v>
      </c>
      <c r="B84" s="87" t="s">
        <v>205</v>
      </c>
      <c r="C84" s="56" t="s">
        <v>168</v>
      </c>
      <c r="D84" s="18" t="s">
        <v>201</v>
      </c>
      <c r="E84" s="77">
        <v>0.1735</v>
      </c>
      <c r="F84" s="30" t="s">
        <v>206</v>
      </c>
      <c r="G84" s="30" t="s">
        <v>207</v>
      </c>
      <c r="H84" s="18" t="s">
        <v>208</v>
      </c>
      <c r="I84" s="32"/>
      <c r="J84" s="38">
        <v>7650</v>
      </c>
      <c r="K84" s="88" t="s">
        <v>209</v>
      </c>
    </row>
    <row r="85" spans="1:11" s="1" customFormat="1" ht="36">
      <c r="A85" s="35">
        <v>3</v>
      </c>
      <c r="B85" s="87" t="s">
        <v>205</v>
      </c>
      <c r="C85" s="56" t="s">
        <v>168</v>
      </c>
      <c r="D85" s="18" t="s">
        <v>202</v>
      </c>
      <c r="E85" s="77">
        <v>1.1382</v>
      </c>
      <c r="F85" s="30" t="s">
        <v>206</v>
      </c>
      <c r="G85" s="30" t="s">
        <v>207</v>
      </c>
      <c r="H85" s="18" t="s">
        <v>208</v>
      </c>
      <c r="I85" s="32"/>
      <c r="J85" s="38">
        <v>10281.64</v>
      </c>
      <c r="K85" s="88" t="s">
        <v>209</v>
      </c>
    </row>
    <row r="86" spans="1:11" s="1" customFormat="1" ht="36">
      <c r="A86" s="35">
        <v>4</v>
      </c>
      <c r="B86" s="87" t="s">
        <v>159</v>
      </c>
      <c r="C86" s="56" t="s">
        <v>168</v>
      </c>
      <c r="D86" s="18" t="s">
        <v>203</v>
      </c>
      <c r="E86" s="77">
        <v>0.38</v>
      </c>
      <c r="F86" s="30" t="s">
        <v>161</v>
      </c>
      <c r="G86" s="30" t="s">
        <v>207</v>
      </c>
      <c r="H86" s="18" t="s">
        <v>208</v>
      </c>
      <c r="I86" s="32"/>
      <c r="J86" s="38">
        <v>17640</v>
      </c>
      <c r="K86" s="88" t="s">
        <v>209</v>
      </c>
    </row>
    <row r="87" spans="1:11" s="1" customFormat="1" ht="36">
      <c r="A87" s="35">
        <v>5</v>
      </c>
      <c r="B87" s="87" t="s">
        <v>159</v>
      </c>
      <c r="C87" s="56" t="s">
        <v>168</v>
      </c>
      <c r="D87" s="18" t="s">
        <v>164</v>
      </c>
      <c r="E87" s="77">
        <v>13.32</v>
      </c>
      <c r="F87" s="30" t="s">
        <v>161</v>
      </c>
      <c r="G87" s="30" t="s">
        <v>207</v>
      </c>
      <c r="H87" s="18" t="s">
        <v>208</v>
      </c>
      <c r="I87" s="32"/>
      <c r="J87" s="38">
        <v>300581.77</v>
      </c>
      <c r="K87" s="88" t="s">
        <v>209</v>
      </c>
    </row>
    <row r="88" spans="1:11" s="1" customFormat="1" ht="36">
      <c r="A88" s="35">
        <v>6</v>
      </c>
      <c r="B88" s="87" t="s">
        <v>159</v>
      </c>
      <c r="C88" s="56" t="s">
        <v>168</v>
      </c>
      <c r="D88" s="18" t="s">
        <v>204</v>
      </c>
      <c r="E88" s="77">
        <v>0.6861</v>
      </c>
      <c r="F88" s="30" t="s">
        <v>161</v>
      </c>
      <c r="G88" s="30" t="s">
        <v>207</v>
      </c>
      <c r="H88" s="18" t="s">
        <v>208</v>
      </c>
      <c r="I88" s="32"/>
      <c r="J88" s="38">
        <v>3197</v>
      </c>
      <c r="K88" s="88" t="s">
        <v>209</v>
      </c>
    </row>
    <row r="89" spans="1:11" ht="12.75">
      <c r="A89" s="171" t="s">
        <v>25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3"/>
    </row>
    <row r="90" spans="1:11" s="66" customFormat="1" ht="60">
      <c r="A90" s="25">
        <v>1</v>
      </c>
      <c r="B90" s="39" t="s">
        <v>159</v>
      </c>
      <c r="C90" s="36" t="s">
        <v>59</v>
      </c>
      <c r="D90" s="18" t="s">
        <v>203</v>
      </c>
      <c r="E90" s="37">
        <v>0</v>
      </c>
      <c r="F90" s="67" t="s">
        <v>161</v>
      </c>
      <c r="G90" s="18" t="s">
        <v>211</v>
      </c>
      <c r="H90" s="18" t="s">
        <v>212</v>
      </c>
      <c r="I90" s="32"/>
      <c r="J90" s="38">
        <v>0</v>
      </c>
      <c r="K90" s="86" t="s">
        <v>213</v>
      </c>
    </row>
    <row r="91" spans="1:11" s="66" customFormat="1" ht="24">
      <c r="A91" s="25">
        <v>2</v>
      </c>
      <c r="B91" s="14" t="s">
        <v>215</v>
      </c>
      <c r="C91" s="155" t="s">
        <v>122</v>
      </c>
      <c r="D91" s="16" t="s">
        <v>216</v>
      </c>
      <c r="E91" s="17">
        <v>0</v>
      </c>
      <c r="F91" s="156" t="s">
        <v>214</v>
      </c>
      <c r="G91" s="18" t="s">
        <v>217</v>
      </c>
      <c r="H91" s="18" t="s">
        <v>218</v>
      </c>
      <c r="I91" s="32"/>
      <c r="J91" s="38">
        <v>0</v>
      </c>
      <c r="K91" s="86" t="s">
        <v>219</v>
      </c>
    </row>
    <row r="92" spans="1:11" s="66" customFormat="1" ht="30" customHeight="1">
      <c r="A92" s="25">
        <v>3</v>
      </c>
      <c r="B92" s="14" t="s">
        <v>96</v>
      </c>
      <c r="C92" s="15" t="s">
        <v>95</v>
      </c>
      <c r="D92" s="16" t="s">
        <v>94</v>
      </c>
      <c r="E92" s="17">
        <v>0</v>
      </c>
      <c r="F92" s="16" t="s">
        <v>93</v>
      </c>
      <c r="G92" s="18" t="s">
        <v>220</v>
      </c>
      <c r="H92" s="18" t="s">
        <v>218</v>
      </c>
      <c r="I92" s="32"/>
      <c r="J92" s="38">
        <v>0</v>
      </c>
      <c r="K92" s="86" t="s">
        <v>221</v>
      </c>
    </row>
    <row r="93" spans="1:11" ht="13.5" thickBot="1">
      <c r="A93" s="162" t="s">
        <v>42</v>
      </c>
      <c r="B93" s="163"/>
      <c r="C93" s="164"/>
      <c r="D93" s="108"/>
      <c r="E93" s="114">
        <f>SUM(E72)+SUM(E75:E81)-SUM(E83:E88)</f>
        <v>3686.9194</v>
      </c>
      <c r="F93" s="114"/>
      <c r="G93" s="114"/>
      <c r="H93" s="114"/>
      <c r="I93" s="114"/>
      <c r="J93" s="115">
        <f>SUM(J72)+SUM(J75:J81)-SUM(J83:J88)</f>
        <v>293022730.4200002</v>
      </c>
      <c r="K93" s="113"/>
    </row>
    <row r="94" spans="1:11" ht="27" customHeight="1">
      <c r="A94" s="168" t="s">
        <v>43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70"/>
    </row>
    <row r="95" spans="1:11" ht="12.75">
      <c r="A95" s="171" t="s">
        <v>17</v>
      </c>
      <c r="B95" s="186"/>
      <c r="C95" s="186"/>
      <c r="D95" s="172"/>
      <c r="E95" s="172"/>
      <c r="F95" s="172"/>
      <c r="G95" s="172"/>
      <c r="H95" s="172"/>
      <c r="I95" s="172"/>
      <c r="J95" s="172"/>
      <c r="K95" s="173"/>
    </row>
    <row r="96" spans="1:11" ht="24">
      <c r="A96" s="35">
        <v>1</v>
      </c>
      <c r="B96" s="27" t="s">
        <v>251</v>
      </c>
      <c r="C96" s="27" t="s">
        <v>139</v>
      </c>
      <c r="D96" s="27" t="s">
        <v>264</v>
      </c>
      <c r="E96" s="29">
        <v>504.3761</v>
      </c>
      <c r="F96" s="27"/>
      <c r="G96" s="27" t="s">
        <v>252</v>
      </c>
      <c r="H96" s="27" t="s">
        <v>253</v>
      </c>
      <c r="I96" s="32"/>
      <c r="J96" s="38">
        <v>32347006.19</v>
      </c>
      <c r="K96" s="34" t="s">
        <v>263</v>
      </c>
    </row>
    <row r="97" spans="1:11" ht="12.75">
      <c r="A97" s="35"/>
      <c r="B97" s="27"/>
      <c r="C97" s="27"/>
      <c r="D97" s="27"/>
      <c r="E97" s="44"/>
      <c r="F97" s="27"/>
      <c r="G97" s="27"/>
      <c r="H97" s="27"/>
      <c r="I97" s="32"/>
      <c r="J97" s="38"/>
      <c r="K97" s="34"/>
    </row>
    <row r="98" spans="1:11" ht="12.75">
      <c r="A98" s="171" t="s">
        <v>18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3"/>
    </row>
    <row r="99" spans="1:11" ht="43.5" customHeight="1">
      <c r="A99" s="68">
        <v>1</v>
      </c>
      <c r="B99" s="72" t="s">
        <v>242</v>
      </c>
      <c r="C99" s="71" t="s">
        <v>168</v>
      </c>
      <c r="D99" s="18" t="s">
        <v>222</v>
      </c>
      <c r="E99" s="37">
        <v>0.0381</v>
      </c>
      <c r="F99" s="71" t="s">
        <v>240</v>
      </c>
      <c r="G99" s="158" t="s">
        <v>243</v>
      </c>
      <c r="H99" s="27" t="s">
        <v>244</v>
      </c>
      <c r="I99" s="32"/>
      <c r="J99" s="19">
        <v>363</v>
      </c>
      <c r="K99" s="159" t="s">
        <v>245</v>
      </c>
    </row>
    <row r="100" spans="1:11" ht="45">
      <c r="A100" s="68">
        <v>2</v>
      </c>
      <c r="B100" s="72" t="s">
        <v>242</v>
      </c>
      <c r="C100" s="71" t="s">
        <v>168</v>
      </c>
      <c r="D100" s="18" t="s">
        <v>223</v>
      </c>
      <c r="E100" s="37">
        <v>1.7051</v>
      </c>
      <c r="F100" s="71" t="s">
        <v>240</v>
      </c>
      <c r="G100" s="158" t="s">
        <v>243</v>
      </c>
      <c r="H100" s="27" t="s">
        <v>244</v>
      </c>
      <c r="I100" s="32"/>
      <c r="J100" s="19">
        <v>241153</v>
      </c>
      <c r="K100" s="159" t="s">
        <v>245</v>
      </c>
    </row>
    <row r="101" spans="1:11" ht="45">
      <c r="A101" s="68">
        <v>3</v>
      </c>
      <c r="B101" s="72" t="s">
        <v>242</v>
      </c>
      <c r="C101" s="71" t="s">
        <v>168</v>
      </c>
      <c r="D101" s="18" t="s">
        <v>224</v>
      </c>
      <c r="E101" s="37">
        <v>1.62</v>
      </c>
      <c r="F101" s="71" t="s">
        <v>240</v>
      </c>
      <c r="G101" s="158" t="s">
        <v>243</v>
      </c>
      <c r="H101" s="27" t="s">
        <v>244</v>
      </c>
      <c r="I101" s="32"/>
      <c r="J101" s="19">
        <v>165007</v>
      </c>
      <c r="K101" s="159" t="s">
        <v>245</v>
      </c>
    </row>
    <row r="102" spans="1:11" ht="45">
      <c r="A102" s="68">
        <v>4</v>
      </c>
      <c r="B102" s="72" t="s">
        <v>242</v>
      </c>
      <c r="C102" s="71" t="s">
        <v>168</v>
      </c>
      <c r="D102" s="18" t="s">
        <v>225</v>
      </c>
      <c r="E102" s="37">
        <v>0.7708</v>
      </c>
      <c r="F102" s="71" t="s">
        <v>240</v>
      </c>
      <c r="G102" s="158" t="s">
        <v>243</v>
      </c>
      <c r="H102" s="27" t="s">
        <v>244</v>
      </c>
      <c r="I102" s="32"/>
      <c r="J102" s="19">
        <v>7197</v>
      </c>
      <c r="K102" s="159" t="s">
        <v>245</v>
      </c>
    </row>
    <row r="103" spans="1:11" ht="45">
      <c r="A103" s="68">
        <v>5</v>
      </c>
      <c r="B103" s="72" t="s">
        <v>242</v>
      </c>
      <c r="C103" s="71" t="s">
        <v>168</v>
      </c>
      <c r="D103" s="18" t="s">
        <v>226</v>
      </c>
      <c r="E103" s="37">
        <v>0.3546</v>
      </c>
      <c r="F103" s="71" t="s">
        <v>240</v>
      </c>
      <c r="G103" s="158" t="s">
        <v>243</v>
      </c>
      <c r="H103" s="27" t="s">
        <v>244</v>
      </c>
      <c r="I103" s="32"/>
      <c r="J103" s="19">
        <v>51417</v>
      </c>
      <c r="K103" s="159" t="s">
        <v>245</v>
      </c>
    </row>
    <row r="104" spans="1:11" ht="45">
      <c r="A104" s="68">
        <v>6</v>
      </c>
      <c r="B104" s="72" t="s">
        <v>242</v>
      </c>
      <c r="C104" s="71" t="s">
        <v>168</v>
      </c>
      <c r="D104" s="18" t="s">
        <v>227</v>
      </c>
      <c r="E104" s="37">
        <v>0.1512</v>
      </c>
      <c r="F104" s="71" t="s">
        <v>240</v>
      </c>
      <c r="G104" s="158" t="s">
        <v>243</v>
      </c>
      <c r="H104" s="27" t="s">
        <v>244</v>
      </c>
      <c r="I104" s="32"/>
      <c r="J104" s="19">
        <v>21924</v>
      </c>
      <c r="K104" s="159" t="s">
        <v>245</v>
      </c>
    </row>
    <row r="105" spans="1:11" ht="45">
      <c r="A105" s="68">
        <v>7</v>
      </c>
      <c r="B105" s="72" t="s">
        <v>242</v>
      </c>
      <c r="C105" s="71" t="s">
        <v>168</v>
      </c>
      <c r="D105" s="18" t="s">
        <v>228</v>
      </c>
      <c r="E105" s="37">
        <v>0.4897</v>
      </c>
      <c r="F105" s="71" t="s">
        <v>240</v>
      </c>
      <c r="G105" s="158" t="s">
        <v>243</v>
      </c>
      <c r="H105" s="27" t="s">
        <v>244</v>
      </c>
      <c r="I105" s="32"/>
      <c r="J105" s="19">
        <v>71006</v>
      </c>
      <c r="K105" s="159" t="s">
        <v>245</v>
      </c>
    </row>
    <row r="106" spans="1:11" ht="45">
      <c r="A106" s="68">
        <v>8</v>
      </c>
      <c r="B106" s="72" t="s">
        <v>242</v>
      </c>
      <c r="C106" s="71" t="s">
        <v>168</v>
      </c>
      <c r="D106" s="18" t="s">
        <v>229</v>
      </c>
      <c r="E106" s="37">
        <v>0.1382</v>
      </c>
      <c r="F106" s="71" t="s">
        <v>240</v>
      </c>
      <c r="G106" s="158" t="s">
        <v>243</v>
      </c>
      <c r="H106" s="27" t="s">
        <v>244</v>
      </c>
      <c r="I106" s="32"/>
      <c r="J106" s="19">
        <v>6419</v>
      </c>
      <c r="K106" s="159" t="s">
        <v>245</v>
      </c>
    </row>
    <row r="107" spans="1:11" ht="45">
      <c r="A107" s="68">
        <v>9</v>
      </c>
      <c r="B107" s="72" t="s">
        <v>242</v>
      </c>
      <c r="C107" s="71" t="s">
        <v>168</v>
      </c>
      <c r="D107" s="18" t="s">
        <v>230</v>
      </c>
      <c r="E107" s="37">
        <v>0.1504</v>
      </c>
      <c r="F107" s="71" t="s">
        <v>240</v>
      </c>
      <c r="G107" s="158" t="s">
        <v>243</v>
      </c>
      <c r="H107" s="27" t="s">
        <v>244</v>
      </c>
      <c r="I107" s="32"/>
      <c r="J107" s="19">
        <v>1364</v>
      </c>
      <c r="K107" s="159" t="s">
        <v>245</v>
      </c>
    </row>
    <row r="108" spans="1:11" ht="45">
      <c r="A108" s="68">
        <v>10</v>
      </c>
      <c r="B108" s="72" t="s">
        <v>242</v>
      </c>
      <c r="C108" s="71" t="s">
        <v>168</v>
      </c>
      <c r="D108" s="18" t="s">
        <v>231</v>
      </c>
      <c r="E108" s="37">
        <v>0.0648</v>
      </c>
      <c r="F108" s="71" t="s">
        <v>240</v>
      </c>
      <c r="G108" s="158" t="s">
        <v>243</v>
      </c>
      <c r="H108" s="27" t="s">
        <v>244</v>
      </c>
      <c r="I108" s="32"/>
      <c r="J108" s="19">
        <v>8700</v>
      </c>
      <c r="K108" s="159" t="s">
        <v>245</v>
      </c>
    </row>
    <row r="109" spans="1:11" ht="45">
      <c r="A109" s="68">
        <v>11</v>
      </c>
      <c r="B109" s="72" t="s">
        <v>242</v>
      </c>
      <c r="C109" s="71" t="s">
        <v>168</v>
      </c>
      <c r="D109" s="18" t="s">
        <v>232</v>
      </c>
      <c r="E109" s="37">
        <v>0.694</v>
      </c>
      <c r="F109" s="71" t="s">
        <v>240</v>
      </c>
      <c r="G109" s="158" t="s">
        <v>243</v>
      </c>
      <c r="H109" s="27" t="s">
        <v>244</v>
      </c>
      <c r="I109" s="32"/>
      <c r="J109" s="19">
        <v>14018</v>
      </c>
      <c r="K109" s="159" t="s">
        <v>245</v>
      </c>
    </row>
    <row r="110" spans="1:11" ht="45">
      <c r="A110" s="68">
        <v>12</v>
      </c>
      <c r="B110" s="72" t="s">
        <v>242</v>
      </c>
      <c r="C110" s="71" t="s">
        <v>168</v>
      </c>
      <c r="D110" s="18" t="s">
        <v>233</v>
      </c>
      <c r="E110" s="37">
        <v>0.0532</v>
      </c>
      <c r="F110" s="71" t="s">
        <v>240</v>
      </c>
      <c r="G110" s="158" t="s">
        <v>243</v>
      </c>
      <c r="H110" s="27" t="s">
        <v>244</v>
      </c>
      <c r="I110" s="32"/>
      <c r="J110" s="19">
        <v>10875</v>
      </c>
      <c r="K110" s="159" t="s">
        <v>245</v>
      </c>
    </row>
    <row r="111" spans="1:11" ht="45">
      <c r="A111" s="68">
        <v>13</v>
      </c>
      <c r="B111" s="72" t="s">
        <v>242</v>
      </c>
      <c r="C111" s="71" t="s">
        <v>168</v>
      </c>
      <c r="D111" s="18" t="s">
        <v>234</v>
      </c>
      <c r="E111" s="37">
        <v>33.2383</v>
      </c>
      <c r="F111" s="71" t="s">
        <v>240</v>
      </c>
      <c r="G111" s="158" t="s">
        <v>243</v>
      </c>
      <c r="H111" s="27" t="s">
        <v>244</v>
      </c>
      <c r="I111" s="32"/>
      <c r="J111" s="19">
        <v>379877</v>
      </c>
      <c r="K111" s="159" t="s">
        <v>245</v>
      </c>
    </row>
    <row r="112" spans="1:11" ht="45">
      <c r="A112" s="68">
        <v>14</v>
      </c>
      <c r="B112" s="72" t="s">
        <v>242</v>
      </c>
      <c r="C112" s="71" t="s">
        <v>168</v>
      </c>
      <c r="D112" s="18" t="s">
        <v>235</v>
      </c>
      <c r="E112" s="37">
        <v>8.4013</v>
      </c>
      <c r="F112" s="71" t="s">
        <v>240</v>
      </c>
      <c r="G112" s="158" t="s">
        <v>243</v>
      </c>
      <c r="H112" s="27" t="s">
        <v>244</v>
      </c>
      <c r="I112" s="32"/>
      <c r="J112" s="19">
        <v>76540</v>
      </c>
      <c r="K112" s="159" t="s">
        <v>245</v>
      </c>
    </row>
    <row r="113" spans="1:11" ht="45">
      <c r="A113" s="68">
        <v>15</v>
      </c>
      <c r="B113" s="72" t="s">
        <v>242</v>
      </c>
      <c r="C113" s="71" t="s">
        <v>168</v>
      </c>
      <c r="D113" s="18" t="s">
        <v>236</v>
      </c>
      <c r="E113" s="37">
        <v>0.2662</v>
      </c>
      <c r="F113" s="71" t="s">
        <v>240</v>
      </c>
      <c r="G113" s="158" t="s">
        <v>243</v>
      </c>
      <c r="H113" s="27" t="s">
        <v>244</v>
      </c>
      <c r="I113" s="32"/>
      <c r="J113" s="19">
        <v>2406</v>
      </c>
      <c r="K113" s="159" t="s">
        <v>245</v>
      </c>
    </row>
    <row r="114" spans="1:11" ht="45">
      <c r="A114" s="68">
        <v>16</v>
      </c>
      <c r="B114" s="72" t="s">
        <v>242</v>
      </c>
      <c r="C114" s="71" t="s">
        <v>168</v>
      </c>
      <c r="D114" s="18" t="s">
        <v>237</v>
      </c>
      <c r="E114" s="37">
        <v>0.9222</v>
      </c>
      <c r="F114" s="71" t="s">
        <v>240</v>
      </c>
      <c r="G114" s="158" t="s">
        <v>243</v>
      </c>
      <c r="H114" s="27" t="s">
        <v>244</v>
      </c>
      <c r="I114" s="32"/>
      <c r="J114" s="19">
        <v>8332</v>
      </c>
      <c r="K114" s="159" t="s">
        <v>245</v>
      </c>
    </row>
    <row r="115" spans="1:11" ht="45">
      <c r="A115" s="68">
        <v>17</v>
      </c>
      <c r="B115" s="72" t="s">
        <v>242</v>
      </c>
      <c r="C115" s="71" t="s">
        <v>168</v>
      </c>
      <c r="D115" s="18" t="s">
        <v>238</v>
      </c>
      <c r="E115" s="37">
        <v>8.2009</v>
      </c>
      <c r="F115" s="71" t="s">
        <v>240</v>
      </c>
      <c r="G115" s="158" t="s">
        <v>243</v>
      </c>
      <c r="H115" s="27" t="s">
        <v>244</v>
      </c>
      <c r="I115" s="32"/>
      <c r="J115" s="19">
        <v>74555</v>
      </c>
      <c r="K115" s="159" t="s">
        <v>245</v>
      </c>
    </row>
    <row r="116" spans="1:11" ht="45">
      <c r="A116" s="68">
        <v>18</v>
      </c>
      <c r="B116" s="72" t="s">
        <v>242</v>
      </c>
      <c r="C116" s="71" t="s">
        <v>168</v>
      </c>
      <c r="D116" s="18" t="s">
        <v>239</v>
      </c>
      <c r="E116" s="37">
        <v>1.909</v>
      </c>
      <c r="F116" s="71" t="s">
        <v>241</v>
      </c>
      <c r="G116" s="158" t="s">
        <v>243</v>
      </c>
      <c r="H116" s="27" t="s">
        <v>244</v>
      </c>
      <c r="I116" s="32"/>
      <c r="J116" s="19">
        <v>25479</v>
      </c>
      <c r="K116" s="159" t="s">
        <v>245</v>
      </c>
    </row>
    <row r="117" spans="1:11" ht="36">
      <c r="A117" s="68">
        <v>19</v>
      </c>
      <c r="B117" s="72" t="s">
        <v>247</v>
      </c>
      <c r="C117" s="71" t="s">
        <v>59</v>
      </c>
      <c r="D117" s="18" t="s">
        <v>248</v>
      </c>
      <c r="E117" s="37">
        <v>0.1178</v>
      </c>
      <c r="F117" s="71" t="s">
        <v>246</v>
      </c>
      <c r="G117" s="27" t="s">
        <v>250</v>
      </c>
      <c r="H117" s="27" t="s">
        <v>249</v>
      </c>
      <c r="I117" s="32"/>
      <c r="J117" s="19">
        <v>63612</v>
      </c>
      <c r="K117" s="157" t="s">
        <v>80</v>
      </c>
    </row>
    <row r="118" spans="1:11" s="66" customFormat="1" ht="24">
      <c r="A118" s="68">
        <v>20</v>
      </c>
      <c r="B118" s="72" t="s">
        <v>251</v>
      </c>
      <c r="C118" s="71" t="s">
        <v>139</v>
      </c>
      <c r="D118" s="18" t="s">
        <v>261</v>
      </c>
      <c r="E118" s="37">
        <v>0.2834</v>
      </c>
      <c r="F118" s="71" t="s">
        <v>270</v>
      </c>
      <c r="G118" s="27" t="s">
        <v>271</v>
      </c>
      <c r="H118" s="27" t="s">
        <v>249</v>
      </c>
      <c r="I118" s="32"/>
      <c r="J118" s="19">
        <v>28340</v>
      </c>
      <c r="K118" s="157" t="s">
        <v>272</v>
      </c>
    </row>
    <row r="119" spans="1:11" ht="12.75">
      <c r="A119" s="171" t="s">
        <v>25</v>
      </c>
      <c r="B119" s="175"/>
      <c r="C119" s="172"/>
      <c r="D119" s="172"/>
      <c r="E119" s="172"/>
      <c r="F119" s="175"/>
      <c r="G119" s="172"/>
      <c r="H119" s="172"/>
      <c r="I119" s="172"/>
      <c r="J119" s="172"/>
      <c r="K119" s="173"/>
    </row>
    <row r="120" spans="1:11" ht="36">
      <c r="A120" s="35">
        <v>1</v>
      </c>
      <c r="B120" s="90" t="s">
        <v>256</v>
      </c>
      <c r="C120" s="56" t="s">
        <v>254</v>
      </c>
      <c r="D120" s="18" t="s">
        <v>297</v>
      </c>
      <c r="E120" s="29">
        <v>0</v>
      </c>
      <c r="F120" s="27" t="s">
        <v>255</v>
      </c>
      <c r="G120" s="27" t="s">
        <v>257</v>
      </c>
      <c r="H120" s="27" t="s">
        <v>262</v>
      </c>
      <c r="I120" s="32"/>
      <c r="J120" s="38">
        <v>0</v>
      </c>
      <c r="K120" s="34" t="s">
        <v>298</v>
      </c>
    </row>
    <row r="121" spans="1:11" ht="36">
      <c r="A121" s="35">
        <v>2</v>
      </c>
      <c r="B121" s="90" t="s">
        <v>266</v>
      </c>
      <c r="C121" s="56" t="s">
        <v>258</v>
      </c>
      <c r="D121" s="18" t="s">
        <v>261</v>
      </c>
      <c r="E121" s="29">
        <v>0.2834</v>
      </c>
      <c r="F121" s="27" t="s">
        <v>267</v>
      </c>
      <c r="G121" s="27" t="s">
        <v>268</v>
      </c>
      <c r="H121" s="27" t="s">
        <v>249</v>
      </c>
      <c r="I121" s="32">
        <v>167858</v>
      </c>
      <c r="J121" s="38">
        <v>0</v>
      </c>
      <c r="K121" s="34" t="s">
        <v>273</v>
      </c>
    </row>
    <row r="122" spans="1:11" ht="48">
      <c r="A122" s="35">
        <v>3</v>
      </c>
      <c r="B122" s="90" t="s">
        <v>265</v>
      </c>
      <c r="C122" s="56" t="s">
        <v>258</v>
      </c>
      <c r="D122" s="18" t="s">
        <v>269</v>
      </c>
      <c r="E122" s="29">
        <v>1.1797</v>
      </c>
      <c r="F122" s="27" t="s">
        <v>259</v>
      </c>
      <c r="G122" s="27" t="s">
        <v>260</v>
      </c>
      <c r="H122" s="27" t="s">
        <v>249</v>
      </c>
      <c r="I122" s="32">
        <v>2259000</v>
      </c>
      <c r="J122" s="38">
        <v>0</v>
      </c>
      <c r="K122" s="34" t="s">
        <v>274</v>
      </c>
    </row>
    <row r="123" spans="1:11" ht="36">
      <c r="A123" s="35">
        <v>4</v>
      </c>
      <c r="B123" s="90" t="s">
        <v>277</v>
      </c>
      <c r="C123" s="56" t="s">
        <v>275</v>
      </c>
      <c r="D123" s="18" t="s">
        <v>278</v>
      </c>
      <c r="E123" s="29">
        <v>0</v>
      </c>
      <c r="F123" s="27" t="s">
        <v>276</v>
      </c>
      <c r="G123" s="27" t="s">
        <v>279</v>
      </c>
      <c r="H123" s="27" t="s">
        <v>280</v>
      </c>
      <c r="I123" s="32"/>
      <c r="J123" s="38">
        <v>0</v>
      </c>
      <c r="K123" s="34" t="s">
        <v>286</v>
      </c>
    </row>
    <row r="124" spans="1:11" ht="36">
      <c r="A124" s="35">
        <v>5</v>
      </c>
      <c r="B124" s="90" t="s">
        <v>155</v>
      </c>
      <c r="C124" s="56" t="s">
        <v>113</v>
      </c>
      <c r="D124" s="18" t="s">
        <v>190</v>
      </c>
      <c r="E124" s="29">
        <v>0</v>
      </c>
      <c r="F124" s="27" t="s">
        <v>154</v>
      </c>
      <c r="G124" s="27" t="s">
        <v>284</v>
      </c>
      <c r="H124" s="27" t="s">
        <v>285</v>
      </c>
      <c r="I124" s="32"/>
      <c r="J124" s="38">
        <v>0</v>
      </c>
      <c r="K124" s="34" t="s">
        <v>287</v>
      </c>
    </row>
    <row r="125" spans="1:11" ht="13.5" thickBot="1">
      <c r="A125" s="162" t="s">
        <v>44</v>
      </c>
      <c r="B125" s="163"/>
      <c r="C125" s="164"/>
      <c r="D125" s="108"/>
      <c r="E125" s="114">
        <f>SUM(E93)+SUM(E96:E97)-SUM(E99:E118)</f>
        <v>4131.7263</v>
      </c>
      <c r="F125" s="114"/>
      <c r="G125" s="114"/>
      <c r="H125" s="114"/>
      <c r="I125" s="114"/>
      <c r="J125" s="115">
        <f>SUM(J93)+SUM(J96:J97)-SUM(J99:J118)</f>
        <v>324111152.6100002</v>
      </c>
      <c r="K125" s="113"/>
    </row>
    <row r="126" spans="1:11" ht="29.25" customHeight="1">
      <c r="A126" s="168" t="s">
        <v>45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70"/>
    </row>
    <row r="127" spans="1:11" ht="12.75">
      <c r="A127" s="171" t="s">
        <v>17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3"/>
    </row>
    <row r="128" spans="1:11" s="66" customFormat="1" ht="26.25" customHeight="1">
      <c r="A128" s="89">
        <v>1</v>
      </c>
      <c r="B128" s="90" t="s">
        <v>251</v>
      </c>
      <c r="C128" s="91" t="s">
        <v>139</v>
      </c>
      <c r="D128" s="16" t="s">
        <v>281</v>
      </c>
      <c r="E128" s="17">
        <v>3.539</v>
      </c>
      <c r="F128" s="16"/>
      <c r="G128" s="16" t="s">
        <v>252</v>
      </c>
      <c r="H128" s="27" t="s">
        <v>282</v>
      </c>
      <c r="I128" s="32"/>
      <c r="J128" s="92">
        <v>130398</v>
      </c>
      <c r="K128" s="34" t="s">
        <v>283</v>
      </c>
    </row>
    <row r="129" spans="1:11" s="66" customFormat="1" ht="12">
      <c r="A129" s="171" t="s">
        <v>18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3"/>
    </row>
    <row r="130" spans="1:11" s="66" customFormat="1" ht="12" customHeight="1">
      <c r="A130" s="46"/>
      <c r="B130" s="39"/>
      <c r="C130" s="91"/>
      <c r="D130" s="18"/>
      <c r="E130" s="37"/>
      <c r="F130" s="18"/>
      <c r="G130" s="71"/>
      <c r="H130" s="71"/>
      <c r="I130" s="94"/>
      <c r="J130" s="38"/>
      <c r="K130" s="34"/>
    </row>
    <row r="131" spans="1:11" ht="12.75">
      <c r="A131" s="180" t="s">
        <v>25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2"/>
    </row>
    <row r="132" spans="1:11" s="66" customFormat="1" ht="24">
      <c r="A132" s="73">
        <v>1</v>
      </c>
      <c r="B132" s="55" t="s">
        <v>289</v>
      </c>
      <c r="C132" s="71" t="s">
        <v>146</v>
      </c>
      <c r="D132" s="69" t="s">
        <v>290</v>
      </c>
      <c r="E132" s="97">
        <v>0</v>
      </c>
      <c r="F132" s="98" t="s">
        <v>288</v>
      </c>
      <c r="G132" s="51" t="s">
        <v>291</v>
      </c>
      <c r="H132" s="51" t="s">
        <v>285</v>
      </c>
      <c r="I132" s="99"/>
      <c r="J132" s="100">
        <v>0</v>
      </c>
      <c r="K132" s="34" t="s">
        <v>292</v>
      </c>
    </row>
    <row r="133" spans="1:11" s="66" customFormat="1" ht="48">
      <c r="A133" s="73">
        <v>2</v>
      </c>
      <c r="B133" s="55" t="s">
        <v>103</v>
      </c>
      <c r="C133" s="71" t="s">
        <v>102</v>
      </c>
      <c r="D133" s="69" t="s">
        <v>295</v>
      </c>
      <c r="E133" s="97">
        <v>0</v>
      </c>
      <c r="F133" s="98" t="s">
        <v>100</v>
      </c>
      <c r="G133" s="51" t="s">
        <v>293</v>
      </c>
      <c r="H133" s="51" t="s">
        <v>294</v>
      </c>
      <c r="I133" s="99"/>
      <c r="J133" s="100">
        <v>0</v>
      </c>
      <c r="K133" s="34" t="s">
        <v>296</v>
      </c>
    </row>
    <row r="134" spans="1:11" s="66" customFormat="1" ht="60">
      <c r="A134" s="73">
        <v>3</v>
      </c>
      <c r="B134" s="55" t="s">
        <v>147</v>
      </c>
      <c r="C134" s="71" t="s">
        <v>146</v>
      </c>
      <c r="D134" s="69" t="s">
        <v>300</v>
      </c>
      <c r="E134" s="97">
        <v>0</v>
      </c>
      <c r="F134" s="98" t="s">
        <v>143</v>
      </c>
      <c r="G134" s="51" t="s">
        <v>319</v>
      </c>
      <c r="H134" s="51" t="s">
        <v>320</v>
      </c>
      <c r="I134" s="99"/>
      <c r="J134" s="100">
        <v>0</v>
      </c>
      <c r="K134" s="34" t="s">
        <v>299</v>
      </c>
    </row>
    <row r="135" spans="1:11" s="66" customFormat="1" ht="36">
      <c r="A135" s="73">
        <v>4</v>
      </c>
      <c r="B135" s="55" t="s">
        <v>155</v>
      </c>
      <c r="C135" s="71" t="s">
        <v>113</v>
      </c>
      <c r="D135" s="69" t="s">
        <v>190</v>
      </c>
      <c r="E135" s="97">
        <v>0</v>
      </c>
      <c r="F135" s="98" t="s">
        <v>154</v>
      </c>
      <c r="G135" s="51" t="s">
        <v>316</v>
      </c>
      <c r="H135" s="51" t="s">
        <v>317</v>
      </c>
      <c r="I135" s="99"/>
      <c r="J135" s="100">
        <v>0</v>
      </c>
      <c r="K135" s="34" t="s">
        <v>318</v>
      </c>
    </row>
    <row r="136" spans="1:11" ht="13.5" thickBot="1">
      <c r="A136" s="162" t="s">
        <v>46</v>
      </c>
      <c r="B136" s="163"/>
      <c r="C136" s="164"/>
      <c r="D136" s="108"/>
      <c r="E136" s="114">
        <f>SUM(E125)+SUM(E128:E128)-SUM(E130:E130)</f>
        <v>4135.2653</v>
      </c>
      <c r="F136" s="114"/>
      <c r="G136" s="114"/>
      <c r="H136" s="114"/>
      <c r="I136" s="114"/>
      <c r="J136" s="115">
        <f>SUM(J125)+SUM(J128:J128)-SUM(J130:J130)</f>
        <v>324241550.6100002</v>
      </c>
      <c r="K136" s="113"/>
    </row>
    <row r="137" spans="1:11" ht="30.75" customHeight="1">
      <c r="A137" s="177" t="s">
        <v>26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9"/>
    </row>
    <row r="138" spans="1:11" ht="12.75">
      <c r="A138" s="171" t="s">
        <v>17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3"/>
    </row>
    <row r="139" spans="1:11" ht="12.75">
      <c r="A139" s="35"/>
      <c r="B139" s="28"/>
      <c r="C139" s="27"/>
      <c r="D139" s="27"/>
      <c r="E139" s="44"/>
      <c r="F139" s="27"/>
      <c r="G139" s="27"/>
      <c r="H139" s="27"/>
      <c r="I139" s="32"/>
      <c r="J139" s="38"/>
      <c r="K139" s="34"/>
    </row>
    <row r="140" spans="1:11" ht="12.75">
      <c r="A140" s="171" t="s">
        <v>18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3"/>
    </row>
    <row r="141" spans="1:11" ht="36">
      <c r="A141" s="35">
        <v>1</v>
      </c>
      <c r="B141" s="28" t="s">
        <v>68</v>
      </c>
      <c r="C141" s="27" t="s">
        <v>146</v>
      </c>
      <c r="D141" s="27" t="s">
        <v>301</v>
      </c>
      <c r="E141" s="29">
        <v>0.0072</v>
      </c>
      <c r="F141" s="27" t="s">
        <v>67</v>
      </c>
      <c r="G141" s="27" t="s">
        <v>302</v>
      </c>
      <c r="H141" s="27" t="s">
        <v>303</v>
      </c>
      <c r="I141" s="187">
        <v>5050</v>
      </c>
      <c r="J141" s="38">
        <v>10.88</v>
      </c>
      <c r="K141" s="34" t="s">
        <v>305</v>
      </c>
    </row>
    <row r="142" spans="1:11" ht="36">
      <c r="A142" s="35">
        <v>2</v>
      </c>
      <c r="B142" s="28" t="s">
        <v>68</v>
      </c>
      <c r="C142" s="27" t="s">
        <v>146</v>
      </c>
      <c r="D142" s="27" t="s">
        <v>304</v>
      </c>
      <c r="E142" s="29"/>
      <c r="F142" s="27" t="s">
        <v>67</v>
      </c>
      <c r="G142" s="27" t="s">
        <v>302</v>
      </c>
      <c r="H142" s="27" t="s">
        <v>303</v>
      </c>
      <c r="I142" s="188"/>
      <c r="J142" s="38">
        <v>22.3</v>
      </c>
      <c r="K142" s="34" t="s">
        <v>313</v>
      </c>
    </row>
    <row r="143" spans="1:11" ht="36">
      <c r="A143" s="35">
        <v>3</v>
      </c>
      <c r="B143" s="28" t="s">
        <v>68</v>
      </c>
      <c r="C143" s="27" t="s">
        <v>146</v>
      </c>
      <c r="D143" s="27" t="s">
        <v>301</v>
      </c>
      <c r="E143" s="29">
        <v>0.0072</v>
      </c>
      <c r="F143" s="27" t="s">
        <v>67</v>
      </c>
      <c r="G143" s="27" t="s">
        <v>306</v>
      </c>
      <c r="H143" s="27" t="s">
        <v>303</v>
      </c>
      <c r="I143" s="187">
        <v>5050</v>
      </c>
      <c r="J143" s="38">
        <v>10.88</v>
      </c>
      <c r="K143" s="34" t="s">
        <v>307</v>
      </c>
    </row>
    <row r="144" spans="1:11" ht="36">
      <c r="A144" s="35">
        <v>4</v>
      </c>
      <c r="B144" s="28" t="s">
        <v>68</v>
      </c>
      <c r="C144" s="27" t="s">
        <v>146</v>
      </c>
      <c r="D144" s="27" t="s">
        <v>304</v>
      </c>
      <c r="E144" s="29"/>
      <c r="F144" s="27" t="s">
        <v>67</v>
      </c>
      <c r="G144" s="27" t="s">
        <v>306</v>
      </c>
      <c r="H144" s="27" t="s">
        <v>303</v>
      </c>
      <c r="I144" s="188"/>
      <c r="J144" s="38">
        <v>22.3</v>
      </c>
      <c r="K144" s="34" t="s">
        <v>314</v>
      </c>
    </row>
    <row r="145" spans="1:11" ht="36">
      <c r="A145" s="35">
        <v>5</v>
      </c>
      <c r="B145" s="28" t="s">
        <v>68</v>
      </c>
      <c r="C145" s="27" t="s">
        <v>146</v>
      </c>
      <c r="D145" s="27" t="s">
        <v>301</v>
      </c>
      <c r="E145" s="29">
        <v>0.0072</v>
      </c>
      <c r="F145" s="27" t="s">
        <v>67</v>
      </c>
      <c r="G145" s="27" t="s">
        <v>308</v>
      </c>
      <c r="H145" s="27" t="s">
        <v>303</v>
      </c>
      <c r="I145" s="187">
        <v>5050</v>
      </c>
      <c r="J145" s="38">
        <v>10.88</v>
      </c>
      <c r="K145" s="34" t="s">
        <v>309</v>
      </c>
    </row>
    <row r="146" spans="1:11" ht="36">
      <c r="A146" s="35">
        <v>6</v>
      </c>
      <c r="B146" s="28" t="s">
        <v>68</v>
      </c>
      <c r="C146" s="27" t="s">
        <v>146</v>
      </c>
      <c r="D146" s="27" t="s">
        <v>304</v>
      </c>
      <c r="E146" s="29"/>
      <c r="F146" s="27" t="s">
        <v>67</v>
      </c>
      <c r="G146" s="27" t="s">
        <v>308</v>
      </c>
      <c r="H146" s="27" t="s">
        <v>303</v>
      </c>
      <c r="I146" s="188"/>
      <c r="J146" s="38">
        <v>22.3</v>
      </c>
      <c r="K146" s="34" t="s">
        <v>315</v>
      </c>
    </row>
    <row r="147" spans="1:11" ht="36">
      <c r="A147" s="35">
        <v>7</v>
      </c>
      <c r="B147" s="28" t="s">
        <v>68</v>
      </c>
      <c r="C147" s="27" t="s">
        <v>146</v>
      </c>
      <c r="D147" s="27" t="s">
        <v>301</v>
      </c>
      <c r="E147" s="29">
        <v>0.0073</v>
      </c>
      <c r="F147" s="27" t="s">
        <v>67</v>
      </c>
      <c r="G147" s="27" t="s">
        <v>310</v>
      </c>
      <c r="H147" s="27" t="s">
        <v>303</v>
      </c>
      <c r="I147" s="187">
        <v>5050</v>
      </c>
      <c r="J147" s="38">
        <v>10.9</v>
      </c>
      <c r="K147" s="34" t="s">
        <v>311</v>
      </c>
    </row>
    <row r="148" spans="1:11" ht="36">
      <c r="A148" s="35">
        <v>8</v>
      </c>
      <c r="B148" s="28" t="s">
        <v>68</v>
      </c>
      <c r="C148" s="27" t="s">
        <v>146</v>
      </c>
      <c r="D148" s="27" t="s">
        <v>304</v>
      </c>
      <c r="E148" s="29"/>
      <c r="F148" s="27" t="s">
        <v>67</v>
      </c>
      <c r="G148" s="27" t="s">
        <v>310</v>
      </c>
      <c r="H148" s="27" t="s">
        <v>303</v>
      </c>
      <c r="I148" s="188"/>
      <c r="J148" s="38">
        <v>22.29</v>
      </c>
      <c r="K148" s="34" t="s">
        <v>312</v>
      </c>
    </row>
    <row r="149" spans="1:11" ht="12.75">
      <c r="A149" s="171" t="s">
        <v>25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3"/>
    </row>
    <row r="150" spans="1:11" ht="24">
      <c r="A150" s="25">
        <v>1</v>
      </c>
      <c r="B150" s="39" t="s">
        <v>172</v>
      </c>
      <c r="C150" s="91" t="s">
        <v>146</v>
      </c>
      <c r="D150" s="18" t="s">
        <v>326</v>
      </c>
      <c r="E150" s="29">
        <v>0</v>
      </c>
      <c r="F150" s="18" t="s">
        <v>325</v>
      </c>
      <c r="G150" s="27" t="s">
        <v>327</v>
      </c>
      <c r="H150" s="27" t="s">
        <v>324</v>
      </c>
      <c r="I150" s="32"/>
      <c r="J150" s="38">
        <v>0</v>
      </c>
      <c r="K150" s="74" t="s">
        <v>410</v>
      </c>
    </row>
    <row r="151" spans="1:11" s="66" customFormat="1" ht="46.5" customHeight="1">
      <c r="A151" s="25">
        <v>2</v>
      </c>
      <c r="B151" s="39" t="s">
        <v>256</v>
      </c>
      <c r="C151" s="91" t="s">
        <v>254</v>
      </c>
      <c r="D151" s="18" t="s">
        <v>322</v>
      </c>
      <c r="E151" s="29">
        <v>0</v>
      </c>
      <c r="F151" s="18" t="s">
        <v>321</v>
      </c>
      <c r="G151" s="27" t="s">
        <v>323</v>
      </c>
      <c r="H151" s="27" t="s">
        <v>324</v>
      </c>
      <c r="I151" s="32"/>
      <c r="J151" s="38">
        <v>0</v>
      </c>
      <c r="K151" s="74" t="s">
        <v>411</v>
      </c>
    </row>
    <row r="152" spans="1:11" s="66" customFormat="1" ht="28.5" customHeight="1">
      <c r="A152" s="25">
        <v>3</v>
      </c>
      <c r="B152" s="39" t="s">
        <v>96</v>
      </c>
      <c r="C152" s="91" t="s">
        <v>95</v>
      </c>
      <c r="D152" s="18" t="s">
        <v>94</v>
      </c>
      <c r="E152" s="29">
        <v>0</v>
      </c>
      <c r="F152" s="18" t="s">
        <v>93</v>
      </c>
      <c r="G152" s="27" t="s">
        <v>338</v>
      </c>
      <c r="H152" s="27" t="s">
        <v>339</v>
      </c>
      <c r="I152" s="32"/>
      <c r="J152" s="38">
        <v>0</v>
      </c>
      <c r="K152" s="74" t="s">
        <v>412</v>
      </c>
    </row>
    <row r="153" spans="1:11" s="66" customFormat="1" ht="49.5" customHeight="1">
      <c r="A153" s="25">
        <v>4</v>
      </c>
      <c r="B153" s="39" t="s">
        <v>361</v>
      </c>
      <c r="C153" s="91" t="s">
        <v>275</v>
      </c>
      <c r="D153" s="18" t="s">
        <v>360</v>
      </c>
      <c r="E153" s="29">
        <v>0</v>
      </c>
      <c r="F153" s="18" t="s">
        <v>359</v>
      </c>
      <c r="G153" s="27" t="s">
        <v>358</v>
      </c>
      <c r="H153" s="27" t="s">
        <v>350</v>
      </c>
      <c r="I153" s="32"/>
      <c r="J153" s="38">
        <v>0</v>
      </c>
      <c r="K153" s="161" t="s">
        <v>413</v>
      </c>
    </row>
    <row r="154" spans="1:11" s="66" customFormat="1" ht="31.5" customHeight="1">
      <c r="A154" s="25">
        <v>5</v>
      </c>
      <c r="B154" s="39" t="s">
        <v>364</v>
      </c>
      <c r="C154" s="91" t="s">
        <v>108</v>
      </c>
      <c r="D154" s="18" t="s">
        <v>363</v>
      </c>
      <c r="E154" s="29">
        <v>0</v>
      </c>
      <c r="F154" s="18" t="s">
        <v>362</v>
      </c>
      <c r="G154" s="27" t="s">
        <v>365</v>
      </c>
      <c r="H154" s="27" t="s">
        <v>350</v>
      </c>
      <c r="I154" s="32"/>
      <c r="J154" s="38">
        <v>0</v>
      </c>
      <c r="K154" s="74" t="s">
        <v>414</v>
      </c>
    </row>
    <row r="155" spans="1:11" s="66" customFormat="1" ht="31.5" customHeight="1">
      <c r="A155" s="25">
        <v>6</v>
      </c>
      <c r="B155" s="39" t="s">
        <v>368</v>
      </c>
      <c r="C155" s="91" t="s">
        <v>366</v>
      </c>
      <c r="D155" s="18" t="s">
        <v>369</v>
      </c>
      <c r="E155" s="29">
        <v>0</v>
      </c>
      <c r="F155" s="18" t="s">
        <v>367</v>
      </c>
      <c r="G155" s="27" t="s">
        <v>370</v>
      </c>
      <c r="H155" s="27" t="s">
        <v>371</v>
      </c>
      <c r="I155" s="32"/>
      <c r="J155" s="38">
        <v>0</v>
      </c>
      <c r="K155" s="74" t="s">
        <v>415</v>
      </c>
    </row>
    <row r="156" spans="1:11" s="66" customFormat="1" ht="31.5" customHeight="1">
      <c r="A156" s="25">
        <v>7</v>
      </c>
      <c r="B156" s="39" t="s">
        <v>382</v>
      </c>
      <c r="C156" s="91" t="s">
        <v>380</v>
      </c>
      <c r="D156" s="18" t="s">
        <v>384</v>
      </c>
      <c r="E156" s="29">
        <v>0</v>
      </c>
      <c r="F156" s="18" t="s">
        <v>381</v>
      </c>
      <c r="G156" s="27" t="s">
        <v>388</v>
      </c>
      <c r="H156" s="27" t="s">
        <v>390</v>
      </c>
      <c r="I156" s="32"/>
      <c r="J156" s="38">
        <v>0</v>
      </c>
      <c r="K156" s="74" t="s">
        <v>416</v>
      </c>
    </row>
    <row r="157" spans="1:11" s="66" customFormat="1" ht="36">
      <c r="A157" s="25">
        <v>8</v>
      </c>
      <c r="B157" s="39" t="s">
        <v>386</v>
      </c>
      <c r="C157" s="91" t="s">
        <v>383</v>
      </c>
      <c r="D157" s="18" t="s">
        <v>385</v>
      </c>
      <c r="E157" s="29">
        <v>0</v>
      </c>
      <c r="F157" s="18" t="s">
        <v>387</v>
      </c>
      <c r="G157" s="27" t="s">
        <v>389</v>
      </c>
      <c r="H157" s="27" t="s">
        <v>390</v>
      </c>
      <c r="I157" s="32"/>
      <c r="J157" s="38">
        <v>0</v>
      </c>
      <c r="K157" s="74" t="s">
        <v>417</v>
      </c>
    </row>
    <row r="158" spans="1:11" s="66" customFormat="1" ht="48">
      <c r="A158" s="25">
        <v>9</v>
      </c>
      <c r="B158" s="39" t="s">
        <v>392</v>
      </c>
      <c r="C158" s="91" t="s">
        <v>391</v>
      </c>
      <c r="D158" s="18" t="s">
        <v>394</v>
      </c>
      <c r="E158" s="29">
        <v>0</v>
      </c>
      <c r="F158" s="18" t="s">
        <v>395</v>
      </c>
      <c r="G158" s="27" t="s">
        <v>393</v>
      </c>
      <c r="H158" s="27" t="s">
        <v>390</v>
      </c>
      <c r="I158" s="32"/>
      <c r="J158" s="38">
        <v>0</v>
      </c>
      <c r="K158" s="74" t="s">
        <v>418</v>
      </c>
    </row>
    <row r="159" spans="1:11" s="66" customFormat="1" ht="31.5" customHeight="1">
      <c r="A159" s="25">
        <v>10</v>
      </c>
      <c r="B159" s="39" t="s">
        <v>405</v>
      </c>
      <c r="C159" s="91" t="s">
        <v>406</v>
      </c>
      <c r="D159" s="18" t="s">
        <v>404</v>
      </c>
      <c r="E159" s="29">
        <v>0</v>
      </c>
      <c r="F159" s="18" t="s">
        <v>407</v>
      </c>
      <c r="G159" s="27" t="s">
        <v>408</v>
      </c>
      <c r="H159" s="27" t="s">
        <v>409</v>
      </c>
      <c r="I159" s="32"/>
      <c r="J159" s="38">
        <v>61320</v>
      </c>
      <c r="K159" s="74" t="s">
        <v>419</v>
      </c>
    </row>
    <row r="160" spans="1:11" ht="13.5" thickBot="1">
      <c r="A160" s="162" t="s">
        <v>47</v>
      </c>
      <c r="B160" s="163"/>
      <c r="C160" s="164"/>
      <c r="D160" s="108"/>
      <c r="E160" s="114">
        <f>SUM(E136)+SUM(E139:E139)-SUM(E141:E148)</f>
        <v>4135.2364</v>
      </c>
      <c r="F160" s="114"/>
      <c r="G160" s="114"/>
      <c r="H160" s="114"/>
      <c r="I160" s="114"/>
      <c r="J160" s="115">
        <f>SUM(J136)+SUM(J139:J139)-SUM(J141:J148)+SUM(J159)</f>
        <v>324302737.8800002</v>
      </c>
      <c r="K160" s="113"/>
    </row>
    <row r="161" spans="1:11" ht="33.75" customHeight="1">
      <c r="A161" s="168" t="s">
        <v>48</v>
      </c>
      <c r="B161" s="169"/>
      <c r="C161" s="169"/>
      <c r="D161" s="169"/>
      <c r="E161" s="169"/>
      <c r="F161" s="169"/>
      <c r="G161" s="169"/>
      <c r="H161" s="169"/>
      <c r="I161" s="169"/>
      <c r="J161" s="169"/>
      <c r="K161" s="170"/>
    </row>
    <row r="162" spans="1:11" ht="12.75">
      <c r="A162" s="171" t="s">
        <v>17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3"/>
    </row>
    <row r="163" spans="1:11" ht="12.75">
      <c r="A163" s="46"/>
      <c r="B163" s="26"/>
      <c r="C163" s="27"/>
      <c r="D163" s="28"/>
      <c r="E163" s="44"/>
      <c r="F163" s="22"/>
      <c r="G163" s="122"/>
      <c r="H163" s="27"/>
      <c r="I163" s="32"/>
      <c r="J163" s="38"/>
      <c r="K163" s="34"/>
    </row>
    <row r="164" spans="1:11" ht="12.75">
      <c r="A164" s="171" t="s">
        <v>18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3"/>
    </row>
    <row r="165" spans="1:11" s="66" customFormat="1" ht="12">
      <c r="A165" s="82"/>
      <c r="B165" s="14"/>
      <c r="C165" s="15"/>
      <c r="D165" s="16"/>
      <c r="E165" s="17"/>
      <c r="F165" s="16"/>
      <c r="G165" s="50"/>
      <c r="H165" s="16"/>
      <c r="I165" s="81"/>
      <c r="J165" s="95"/>
      <c r="K165" s="96"/>
    </row>
    <row r="166" spans="1:11" ht="12.75">
      <c r="A166" s="171" t="s">
        <v>25</v>
      </c>
      <c r="B166" s="172"/>
      <c r="C166" s="172"/>
      <c r="D166" s="172"/>
      <c r="E166" s="172"/>
      <c r="F166" s="172"/>
      <c r="G166" s="172"/>
      <c r="H166" s="172"/>
      <c r="I166" s="172"/>
      <c r="J166" s="172"/>
      <c r="K166" s="173"/>
    </row>
    <row r="167" spans="1:11" s="66" customFormat="1" ht="38.25" customHeight="1">
      <c r="A167" s="25">
        <v>1</v>
      </c>
      <c r="B167" s="39" t="s">
        <v>356</v>
      </c>
      <c r="C167" s="91" t="s">
        <v>275</v>
      </c>
      <c r="D167" s="18" t="s">
        <v>357</v>
      </c>
      <c r="E167" s="29">
        <v>0</v>
      </c>
      <c r="F167" s="18" t="s">
        <v>355</v>
      </c>
      <c r="G167" s="27" t="s">
        <v>358</v>
      </c>
      <c r="H167" s="27" t="s">
        <v>350</v>
      </c>
      <c r="I167" s="32"/>
      <c r="J167" s="38">
        <v>0</v>
      </c>
      <c r="K167" s="74" t="s">
        <v>420</v>
      </c>
    </row>
    <row r="168" spans="1:11" ht="13.5" thickBot="1">
      <c r="A168" s="165" t="s">
        <v>49</v>
      </c>
      <c r="B168" s="166"/>
      <c r="C168" s="167"/>
      <c r="D168" s="123"/>
      <c r="E168" s="124">
        <f>SUM(E160)+SUM(E163)-SUM(E165:E165)</f>
        <v>4135.2364</v>
      </c>
      <c r="F168" s="124"/>
      <c r="G168" s="124"/>
      <c r="H168" s="124"/>
      <c r="I168" s="124"/>
      <c r="J168" s="125">
        <f>SUM(J160)+SUM(J163)-SUM(J165:J165)</f>
        <v>324302737.8800002</v>
      </c>
      <c r="K168" s="126"/>
    </row>
    <row r="169" spans="1:11" ht="33.75" customHeight="1">
      <c r="A169" s="168" t="s">
        <v>50</v>
      </c>
      <c r="B169" s="169"/>
      <c r="C169" s="169"/>
      <c r="D169" s="169"/>
      <c r="E169" s="169"/>
      <c r="F169" s="169"/>
      <c r="G169" s="169"/>
      <c r="H169" s="169"/>
      <c r="I169" s="169"/>
      <c r="J169" s="169"/>
      <c r="K169" s="170"/>
    </row>
    <row r="170" spans="1:11" ht="12.75">
      <c r="A170" s="171" t="s">
        <v>17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3"/>
    </row>
    <row r="171" spans="1:11" ht="36">
      <c r="A171" s="35">
        <v>1</v>
      </c>
      <c r="B171" s="36" t="s">
        <v>330</v>
      </c>
      <c r="C171" s="91" t="s">
        <v>146</v>
      </c>
      <c r="D171" s="18" t="s">
        <v>334</v>
      </c>
      <c r="E171" s="23">
        <v>0.054</v>
      </c>
      <c r="F171" s="18" t="s">
        <v>335</v>
      </c>
      <c r="G171" s="18" t="s">
        <v>336</v>
      </c>
      <c r="H171" s="130" t="s">
        <v>332</v>
      </c>
      <c r="I171" s="129"/>
      <c r="J171" s="128">
        <v>34614.72</v>
      </c>
      <c r="K171" s="34" t="s">
        <v>421</v>
      </c>
    </row>
    <row r="172" spans="1:11" ht="36">
      <c r="A172" s="35">
        <v>2</v>
      </c>
      <c r="B172" s="36" t="s">
        <v>330</v>
      </c>
      <c r="C172" s="91" t="s">
        <v>146</v>
      </c>
      <c r="D172" s="18" t="s">
        <v>337</v>
      </c>
      <c r="E172" s="23">
        <v>0.2178</v>
      </c>
      <c r="F172" s="18" t="s">
        <v>335</v>
      </c>
      <c r="G172" s="18" t="s">
        <v>336</v>
      </c>
      <c r="H172" s="130" t="s">
        <v>332</v>
      </c>
      <c r="I172" s="129"/>
      <c r="J172" s="128">
        <v>112264.66</v>
      </c>
      <c r="K172" s="34" t="s">
        <v>421</v>
      </c>
    </row>
    <row r="173" spans="1:11" ht="24">
      <c r="A173" s="35">
        <v>3</v>
      </c>
      <c r="B173" s="36" t="s">
        <v>251</v>
      </c>
      <c r="C173" s="91" t="s">
        <v>372</v>
      </c>
      <c r="D173" s="18" t="s">
        <v>373</v>
      </c>
      <c r="E173" s="23">
        <v>209.3087</v>
      </c>
      <c r="F173" s="18"/>
      <c r="G173" s="18" t="s">
        <v>252</v>
      </c>
      <c r="H173" s="130" t="s">
        <v>374</v>
      </c>
      <c r="I173" s="129"/>
      <c r="J173" s="128">
        <v>8730146.04</v>
      </c>
      <c r="K173" s="34" t="s">
        <v>422</v>
      </c>
    </row>
    <row r="174" spans="1:11" ht="24">
      <c r="A174" s="35">
        <v>4</v>
      </c>
      <c r="B174" s="36" t="s">
        <v>375</v>
      </c>
      <c r="C174" s="91" t="s">
        <v>376</v>
      </c>
      <c r="D174" s="18" t="s">
        <v>377</v>
      </c>
      <c r="E174" s="23">
        <v>10.833</v>
      </c>
      <c r="F174" s="18" t="s">
        <v>379</v>
      </c>
      <c r="G174" s="18" t="s">
        <v>378</v>
      </c>
      <c r="H174" s="130" t="s">
        <v>374</v>
      </c>
      <c r="I174" s="129"/>
      <c r="J174" s="128"/>
      <c r="K174" s="34" t="s">
        <v>423</v>
      </c>
    </row>
    <row r="175" spans="1:11" ht="12.75">
      <c r="A175" s="174" t="s">
        <v>18</v>
      </c>
      <c r="B175" s="175"/>
      <c r="C175" s="175"/>
      <c r="D175" s="175"/>
      <c r="E175" s="175"/>
      <c r="F175" s="175"/>
      <c r="G175" s="175"/>
      <c r="H175" s="175"/>
      <c r="I175" s="175"/>
      <c r="J175" s="175"/>
      <c r="K175" s="176"/>
    </row>
    <row r="176" spans="1:11" s="66" customFormat="1" ht="37.5" customHeight="1">
      <c r="A176" s="68">
        <v>1</v>
      </c>
      <c r="B176" s="72" t="s">
        <v>330</v>
      </c>
      <c r="C176" s="71" t="s">
        <v>146</v>
      </c>
      <c r="D176" s="69" t="s">
        <v>329</v>
      </c>
      <c r="E176" s="70">
        <v>0</v>
      </c>
      <c r="F176" s="71" t="s">
        <v>328</v>
      </c>
      <c r="G176" s="27" t="s">
        <v>331</v>
      </c>
      <c r="H176" s="27" t="s">
        <v>332</v>
      </c>
      <c r="I176" s="32" t="s">
        <v>333</v>
      </c>
      <c r="J176" s="19">
        <v>1076.72</v>
      </c>
      <c r="K176" s="160" t="s">
        <v>424</v>
      </c>
    </row>
    <row r="177" spans="1:11" s="66" customFormat="1" ht="24">
      <c r="A177" s="68">
        <v>2</v>
      </c>
      <c r="B177" s="72" t="s">
        <v>342</v>
      </c>
      <c r="C177" s="71" t="s">
        <v>146</v>
      </c>
      <c r="D177" s="18" t="s">
        <v>341</v>
      </c>
      <c r="E177" s="37">
        <v>0.0756</v>
      </c>
      <c r="F177" s="71" t="s">
        <v>340</v>
      </c>
      <c r="G177" s="27" t="s">
        <v>343</v>
      </c>
      <c r="H177" s="27" t="s">
        <v>344</v>
      </c>
      <c r="I177" s="32">
        <v>45450</v>
      </c>
      <c r="J177" s="19">
        <v>4759.09</v>
      </c>
      <c r="K177" s="46" t="s">
        <v>425</v>
      </c>
    </row>
    <row r="178" spans="1:11" ht="36">
      <c r="A178" s="35">
        <v>3</v>
      </c>
      <c r="B178" s="36" t="s">
        <v>348</v>
      </c>
      <c r="C178" s="91" t="s">
        <v>146</v>
      </c>
      <c r="D178" s="18" t="s">
        <v>347</v>
      </c>
      <c r="E178" s="54">
        <v>0.3656</v>
      </c>
      <c r="F178" s="18" t="s">
        <v>346</v>
      </c>
      <c r="G178" s="27" t="s">
        <v>349</v>
      </c>
      <c r="H178" s="27" t="s">
        <v>350</v>
      </c>
      <c r="I178" s="32">
        <v>100000</v>
      </c>
      <c r="J178" s="33">
        <v>50014</v>
      </c>
      <c r="K178" s="34" t="s">
        <v>426</v>
      </c>
    </row>
    <row r="179" spans="1:11" ht="36">
      <c r="A179" s="35">
        <v>4</v>
      </c>
      <c r="B179" s="36" t="s">
        <v>353</v>
      </c>
      <c r="C179" s="91" t="s">
        <v>146</v>
      </c>
      <c r="D179" s="18" t="s">
        <v>352</v>
      </c>
      <c r="E179" s="54">
        <v>0.0763</v>
      </c>
      <c r="F179" s="18" t="s">
        <v>351</v>
      </c>
      <c r="G179" s="27" t="s">
        <v>354</v>
      </c>
      <c r="H179" s="27" t="s">
        <v>350</v>
      </c>
      <c r="I179" s="32">
        <v>176750</v>
      </c>
      <c r="J179" s="33">
        <v>8393</v>
      </c>
      <c r="K179" s="34" t="s">
        <v>80</v>
      </c>
    </row>
    <row r="180" spans="1:11" ht="12.75">
      <c r="A180" s="171" t="s">
        <v>25</v>
      </c>
      <c r="B180" s="172"/>
      <c r="C180" s="172"/>
      <c r="D180" s="172"/>
      <c r="E180" s="172"/>
      <c r="F180" s="172"/>
      <c r="G180" s="172"/>
      <c r="H180" s="172"/>
      <c r="I180" s="172"/>
      <c r="J180" s="172"/>
      <c r="K180" s="173"/>
    </row>
    <row r="181" spans="1:11" ht="36">
      <c r="A181" s="35">
        <v>1</v>
      </c>
      <c r="B181" s="127" t="s">
        <v>103</v>
      </c>
      <c r="C181" s="91" t="s">
        <v>102</v>
      </c>
      <c r="D181" s="18" t="s">
        <v>101</v>
      </c>
      <c r="E181" s="29">
        <v>0</v>
      </c>
      <c r="F181" s="18" t="s">
        <v>100</v>
      </c>
      <c r="G181" s="18" t="s">
        <v>396</v>
      </c>
      <c r="H181" s="18" t="s">
        <v>398</v>
      </c>
      <c r="I181" s="32"/>
      <c r="J181" s="33">
        <v>0</v>
      </c>
      <c r="K181" s="34" t="s">
        <v>427</v>
      </c>
    </row>
    <row r="182" spans="1:11" ht="12.75" hidden="1">
      <c r="A182" s="35"/>
      <c r="B182" s="127"/>
      <c r="C182" s="56"/>
      <c r="D182" s="71"/>
      <c r="E182" s="29"/>
      <c r="F182" s="18"/>
      <c r="G182" s="18"/>
      <c r="H182" s="18"/>
      <c r="I182" s="32"/>
      <c r="J182" s="33"/>
      <c r="K182" s="34"/>
    </row>
    <row r="183" spans="1:11" ht="12.75" hidden="1">
      <c r="A183" s="35"/>
      <c r="B183" s="127"/>
      <c r="C183" s="56"/>
      <c r="D183" s="71"/>
      <c r="E183" s="29"/>
      <c r="F183" s="18"/>
      <c r="G183" s="18"/>
      <c r="H183" s="18"/>
      <c r="I183" s="32"/>
      <c r="J183" s="33"/>
      <c r="K183" s="34"/>
    </row>
    <row r="184" spans="1:11" ht="12.75" hidden="1">
      <c r="A184" s="35"/>
      <c r="B184" s="127"/>
      <c r="C184" s="56"/>
      <c r="D184" s="71"/>
      <c r="E184" s="29"/>
      <c r="F184" s="18"/>
      <c r="G184" s="18"/>
      <c r="H184" s="18"/>
      <c r="I184" s="32"/>
      <c r="J184" s="33"/>
      <c r="K184" s="34"/>
    </row>
    <row r="185" spans="1:11" ht="12.75" hidden="1">
      <c r="A185" s="35"/>
      <c r="B185" s="127"/>
      <c r="C185" s="56"/>
      <c r="D185" s="71"/>
      <c r="E185" s="29"/>
      <c r="F185" s="18"/>
      <c r="G185" s="18"/>
      <c r="H185" s="18"/>
      <c r="I185" s="32"/>
      <c r="J185" s="33"/>
      <c r="K185" s="34"/>
    </row>
    <row r="186" spans="1:11" ht="12.75" hidden="1">
      <c r="A186" s="35"/>
      <c r="B186" s="127"/>
      <c r="C186" s="56"/>
      <c r="D186" s="69"/>
      <c r="E186" s="29"/>
      <c r="F186" s="18"/>
      <c r="G186" s="18"/>
      <c r="H186" s="18"/>
      <c r="I186" s="32"/>
      <c r="J186" s="33"/>
      <c r="K186" s="34"/>
    </row>
    <row r="187" spans="1:11" ht="36">
      <c r="A187" s="35">
        <v>2</v>
      </c>
      <c r="B187" s="127" t="s">
        <v>356</v>
      </c>
      <c r="C187" s="91" t="s">
        <v>275</v>
      </c>
      <c r="D187" s="69" t="s">
        <v>357</v>
      </c>
      <c r="E187" s="29">
        <v>0</v>
      </c>
      <c r="F187" s="18" t="s">
        <v>355</v>
      </c>
      <c r="G187" s="18" t="s">
        <v>397</v>
      </c>
      <c r="H187" s="18" t="s">
        <v>390</v>
      </c>
      <c r="I187" s="32"/>
      <c r="J187" s="33">
        <v>0</v>
      </c>
      <c r="K187" s="34" t="s">
        <v>428</v>
      </c>
    </row>
    <row r="188" spans="1:11" ht="36">
      <c r="A188" s="35"/>
      <c r="B188" s="127" t="s">
        <v>401</v>
      </c>
      <c r="C188" s="91" t="s">
        <v>139</v>
      </c>
      <c r="D188" s="69" t="s">
        <v>400</v>
      </c>
      <c r="E188" s="29"/>
      <c r="F188" s="18" t="s">
        <v>399</v>
      </c>
      <c r="G188" s="18" t="s">
        <v>402</v>
      </c>
      <c r="H188" s="18" t="s">
        <v>390</v>
      </c>
      <c r="I188" s="32"/>
      <c r="J188" s="33">
        <v>0</v>
      </c>
      <c r="K188" s="34" t="s">
        <v>429</v>
      </c>
    </row>
    <row r="189" spans="1:11" ht="24">
      <c r="A189" s="35"/>
      <c r="B189" s="127" t="s">
        <v>368</v>
      </c>
      <c r="C189" s="91" t="s">
        <v>366</v>
      </c>
      <c r="D189" s="69" t="s">
        <v>369</v>
      </c>
      <c r="E189" s="29"/>
      <c r="F189" s="18" t="s">
        <v>367</v>
      </c>
      <c r="G189" s="18" t="s">
        <v>370</v>
      </c>
      <c r="H189" s="18" t="s">
        <v>403</v>
      </c>
      <c r="I189" s="32"/>
      <c r="J189" s="33">
        <v>0</v>
      </c>
      <c r="K189" s="34" t="s">
        <v>430</v>
      </c>
    </row>
    <row r="190" spans="1:11" ht="13.5" thickBot="1">
      <c r="A190" s="162" t="s">
        <v>51</v>
      </c>
      <c r="B190" s="163"/>
      <c r="C190" s="164"/>
      <c r="D190" s="108"/>
      <c r="E190" s="114">
        <f>SUM(E168)+SUM(E171:E174)-SUM(E176:E179)</f>
        <v>4355.1323999999995</v>
      </c>
      <c r="F190" s="114"/>
      <c r="G190" s="114"/>
      <c r="H190" s="114"/>
      <c r="I190" s="114"/>
      <c r="J190" s="115">
        <f>SUM(J168)+SUM(J171:J174)-SUM(J176:J179)</f>
        <v>333115520.4900002</v>
      </c>
      <c r="K190" s="113"/>
    </row>
    <row r="191" spans="10:11" ht="12.75">
      <c r="J191" s="11"/>
      <c r="K191" s="12"/>
    </row>
    <row r="192" ht="12.75">
      <c r="J192" s="10"/>
    </row>
  </sheetData>
  <sheetProtection/>
  <mergeCells count="66">
    <mergeCell ref="I141:I142"/>
    <mergeCell ref="I143:I144"/>
    <mergeCell ref="I145:I146"/>
    <mergeCell ref="I147:I148"/>
    <mergeCell ref="A89:K89"/>
    <mergeCell ref="A95:K95"/>
    <mergeCell ref="A98:K98"/>
    <mergeCell ref="A136:C136"/>
    <mergeCell ref="A119:K119"/>
    <mergeCell ref="A125:C125"/>
    <mergeCell ref="A68:K68"/>
    <mergeCell ref="A94:K94"/>
    <mergeCell ref="A82:K82"/>
    <mergeCell ref="A72:C72"/>
    <mergeCell ref="A93:C93"/>
    <mergeCell ref="A73:K73"/>
    <mergeCell ref="A74:K74"/>
    <mergeCell ref="A56:K56"/>
    <mergeCell ref="A63:K63"/>
    <mergeCell ref="A59:K59"/>
    <mergeCell ref="A62:C62"/>
    <mergeCell ref="A64:K64"/>
    <mergeCell ref="A66:K66"/>
    <mergeCell ref="A40:K40"/>
    <mergeCell ref="A43:K43"/>
    <mergeCell ref="A53:K53"/>
    <mergeCell ref="A52:K52"/>
    <mergeCell ref="A49:K49"/>
    <mergeCell ref="A38:C38"/>
    <mergeCell ref="A51:C51"/>
    <mergeCell ref="A26:K26"/>
    <mergeCell ref="A14:C14"/>
    <mergeCell ref="A28:C28"/>
    <mergeCell ref="A39:K39"/>
    <mergeCell ref="A34:K34"/>
    <mergeCell ref="A30:K30"/>
    <mergeCell ref="A32:K32"/>
    <mergeCell ref="A5:K5"/>
    <mergeCell ref="A4:C4"/>
    <mergeCell ref="A1:K1"/>
    <mergeCell ref="A6:K6"/>
    <mergeCell ref="A8:K8"/>
    <mergeCell ref="A29:K29"/>
    <mergeCell ref="A15:K15"/>
    <mergeCell ref="A16:K16"/>
    <mergeCell ref="A19:K19"/>
    <mergeCell ref="A10:K10"/>
    <mergeCell ref="A137:K137"/>
    <mergeCell ref="A138:K138"/>
    <mergeCell ref="A140:K140"/>
    <mergeCell ref="A131:K131"/>
    <mergeCell ref="A129:K129"/>
    <mergeCell ref="A126:K126"/>
    <mergeCell ref="A127:K127"/>
    <mergeCell ref="A161:K161"/>
    <mergeCell ref="A149:K149"/>
    <mergeCell ref="A160:C160"/>
    <mergeCell ref="A162:K162"/>
    <mergeCell ref="A164:K164"/>
    <mergeCell ref="A166:K166"/>
    <mergeCell ref="A190:C190"/>
    <mergeCell ref="A168:C168"/>
    <mergeCell ref="A169:K169"/>
    <mergeCell ref="A170:K170"/>
    <mergeCell ref="A175:K175"/>
    <mergeCell ref="A180:K180"/>
  </mergeCells>
  <printOptions/>
  <pageMargins left="0.35433070866141736" right="0.35433070866141736" top="0.3937007874015748" bottom="0.31496062992125984" header="0.31496062992125984" footer="0.31496062992125984"/>
  <pageSetup horizontalDpi="600" verticalDpi="600" orientation="landscape" paperSize="9" scale="6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Karwowska-Galak</cp:lastModifiedBy>
  <cp:lastPrinted>2017-01-19T13:31:13Z</cp:lastPrinted>
  <dcterms:created xsi:type="dcterms:W3CDTF">1997-02-26T13:46:56Z</dcterms:created>
  <dcterms:modified xsi:type="dcterms:W3CDTF">2017-02-27T08:07:28Z</dcterms:modified>
  <cp:category/>
  <cp:version/>
  <cp:contentType/>
  <cp:contentStatus/>
</cp:coreProperties>
</file>